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45" windowWidth="7680" windowHeight="9030" activeTab="7"/>
  </bookViews>
  <sheets>
    <sheet name="LINGUE STRANIERE" sheetId="1" r:id="rId1"/>
    <sheet name="MATEM. A047  M.OP. C450 A024" sheetId="2" r:id="rId2"/>
    <sheet name="Unificata A007-A017" sheetId="3" r:id="rId3"/>
    <sheet name="A007 A017 " sheetId="4" r:id="rId4"/>
    <sheet name="A013 19 29 36 38 60 76 " sheetId="5" r:id="rId5"/>
    <sheet name="ITALIANO A050" sheetId="6" r:id="rId6"/>
    <sheet name="LICEO ARTISTICO" sheetId="7" r:id="rId7"/>
    <sheet name="SERALE" sheetId="8" r:id="rId8"/>
  </sheets>
  <definedNames>
    <definedName name="_xlnm.Print_Area" localSheetId="3">'A007 A017 '!$A$1:$BC$22</definedName>
    <definedName name="_xlnm.Print_Area" localSheetId="5">'ITALIANO A050'!$A$1:$BC$34</definedName>
    <definedName name="_xlnm.Print_Area" localSheetId="0">'LINGUE STRANIERE'!$A$1:$BC$24</definedName>
    <definedName name="_xlnm.Print_Area" localSheetId="1">'MATEM. A047  M.OP. C450 A024'!$A$1:$BC$43</definedName>
    <definedName name="_xlnm.Print_Titles" localSheetId="3">'A007 A017 '!$1:$8</definedName>
    <definedName name="_xlnm.Print_Titles" localSheetId="5">'ITALIANO A050'!$1:$8</definedName>
    <definedName name="_xlnm.Print_Titles" localSheetId="0">'LINGUE STRANIERE'!$1:$8</definedName>
    <definedName name="_xlnm.Print_Titles" localSheetId="1">'MATEM. A047  M.OP. C450 A024'!$1:$8</definedName>
  </definedNames>
  <calcPr fullCalcOnLoad="1"/>
</workbook>
</file>

<file path=xl/sharedStrings.xml><?xml version="1.0" encoding="utf-8"?>
<sst xmlns="http://schemas.openxmlformats.org/spreadsheetml/2006/main" count="1183" uniqueCount="214">
  <si>
    <t xml:space="preserve">  </t>
  </si>
  <si>
    <t>II - ESIGENZE DI FAMIGLIA</t>
  </si>
  <si>
    <t xml:space="preserve">         III -  T I T O L I     G E N E R A L I</t>
  </si>
  <si>
    <t xml:space="preserve">A </t>
  </si>
  <si>
    <t xml:space="preserve">     A1</t>
  </si>
  <si>
    <t xml:space="preserve"> B + B2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</si>
  <si>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</si>
  <si>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r>
      <t xml:space="preserve"> Co (</t>
    </r>
    <r>
      <rPr>
        <sz val="10"/>
        <color indexed="10"/>
        <rFont val="Arial"/>
        <family val="2"/>
      </rPr>
      <t>5bis</t>
    </r>
    <r>
      <rPr>
        <sz val="10"/>
        <rFont val="Arial"/>
        <family val="0"/>
      </rPr>
      <t>)</t>
    </r>
  </si>
  <si>
    <t xml:space="preserve">     D</t>
  </si>
  <si>
    <t>A</t>
  </si>
  <si>
    <t>B</t>
  </si>
  <si>
    <t>C</t>
  </si>
  <si>
    <t>D</t>
  </si>
  <si>
    <t>C*</t>
  </si>
  <si>
    <t>D*</t>
  </si>
  <si>
    <t>E*</t>
  </si>
  <si>
    <t>F*</t>
  </si>
  <si>
    <t>G*</t>
  </si>
  <si>
    <t>Ruolo</t>
  </si>
  <si>
    <t xml:space="preserve">  Ruolo p.i.</t>
  </si>
  <si>
    <t>Ruolo ant.app.</t>
  </si>
  <si>
    <t xml:space="preserve">  Continuità scuola</t>
  </si>
  <si>
    <t>Cont.Comune</t>
  </si>
  <si>
    <t>Una tantum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</si>
  <si>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</si>
  <si>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</si>
  <si>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</si>
  <si>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</si>
  <si>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</si>
  <si>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</si>
  <si>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</si>
  <si>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</si>
  <si>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</si>
  <si>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</si>
  <si>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</si>
  <si>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</si>
  <si>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</si>
  <si>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</si>
  <si>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</si>
  <si>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</si>
  <si>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</si>
  <si>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</si>
  <si>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</si>
  <si>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</si>
  <si>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</si>
  <si>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</si>
  <si>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</si>
  <si>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</si>
  <si>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</si>
  <si>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</si>
  <si>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</si>
  <si>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</si>
  <si>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t>TOTALE PUNTI TITOLI GEN.</t>
  </si>
  <si>
    <t>TOTALE</t>
  </si>
  <si>
    <t>NOTE</t>
  </si>
  <si>
    <t>x 6</t>
  </si>
  <si>
    <t>**</t>
  </si>
  <si>
    <t xml:space="preserve">x 3 </t>
  </si>
  <si>
    <t xml:space="preserve">x 1 </t>
  </si>
  <si>
    <t xml:space="preserve">x 2 </t>
  </si>
  <si>
    <t>+10</t>
  </si>
  <si>
    <t>+6</t>
  </si>
  <si>
    <t>x 4</t>
  </si>
  <si>
    <t>x3</t>
  </si>
  <si>
    <t>+12</t>
  </si>
  <si>
    <t xml:space="preserve">x 5 </t>
  </si>
  <si>
    <t>x 1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</si>
  <si>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</si>
  <si>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</si>
  <si>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</si>
  <si>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t xml:space="preserve"> Pre-ruol p.i.</t>
  </si>
  <si>
    <t>B2</t>
  </si>
  <si>
    <t>+5</t>
  </si>
  <si>
    <t>Corso di perfez.post-laurea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</si>
  <si>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</si>
  <si>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I</t>
  </si>
  <si>
    <t>Partecipaz. esami di stato</t>
  </si>
  <si>
    <r>
      <t xml:space="preserve">Inserire num. partecipazioni </t>
    </r>
    <r>
      <rPr>
        <sz val="8"/>
        <color indexed="10"/>
        <rFont val="Arial"/>
        <family val="2"/>
      </rPr>
      <t>*</t>
    </r>
  </si>
  <si>
    <t xml:space="preserve">                  *N.B.:Se C+D+E+F+G &gt;10  =10</t>
  </si>
  <si>
    <t>x1</t>
  </si>
  <si>
    <t xml:space="preserve">     B1</t>
  </si>
  <si>
    <t>Comando</t>
  </si>
  <si>
    <t xml:space="preserve">                  I -  A  N  Z  I  A  N  I  T  A'    D I     S   E   R   V  I  Z  I  O</t>
  </si>
  <si>
    <r>
      <t>Comando art. 5 L.603/66</t>
    </r>
    <r>
      <rPr>
        <sz val="8"/>
        <color indexed="10"/>
        <rFont val="Arial"/>
        <family val="2"/>
      </rPr>
      <t xml:space="preserve"> ***</t>
    </r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</si>
  <si>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</si>
  <si>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t>Servizio di ruolo</t>
  </si>
  <si>
    <t>Servizio ruolo piccole isole</t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</si>
  <si>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</si>
  <si>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</si>
  <si>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SI</t>
  </si>
  <si>
    <t xml:space="preserve">     B</t>
  </si>
  <si>
    <t>ruolo I grado</t>
  </si>
  <si>
    <t>Pre-ruolo/elem.infanzia</t>
  </si>
  <si>
    <t>ANNA MARIA</t>
  </si>
  <si>
    <t>ITALIANO  A050</t>
  </si>
  <si>
    <t>CLOCCHIATTI</t>
  </si>
  <si>
    <t>ASSUNTA</t>
  </si>
  <si>
    <t>LUBERTO</t>
  </si>
  <si>
    <t>LIDIA</t>
  </si>
  <si>
    <t>DEL GIUDICE</t>
  </si>
  <si>
    <t>IDA</t>
  </si>
  <si>
    <t>GABRIELLA</t>
  </si>
  <si>
    <t>AMBROSIANO</t>
  </si>
  <si>
    <t>CRISTINA</t>
  </si>
  <si>
    <t>LIQUORI COLANTUONO</t>
  </si>
  <si>
    <t>GIUSEPPINA</t>
  </si>
  <si>
    <t>ECONOMIA AZIENDALE A017</t>
  </si>
  <si>
    <t>GRILLO</t>
  </si>
  <si>
    <t>LUCIA</t>
  </si>
  <si>
    <t>CIERVO</t>
  </si>
  <si>
    <t>MICHELE</t>
  </si>
  <si>
    <t>SORRENTINO</t>
  </si>
  <si>
    <t>LUIGIA</t>
  </si>
  <si>
    <t>ABBATE</t>
  </si>
  <si>
    <t>EMANUELE</t>
  </si>
  <si>
    <t>DELLA CORTE</t>
  </si>
  <si>
    <t>IMMACOLATA</t>
  </si>
  <si>
    <t>SUPPA</t>
  </si>
  <si>
    <t>ROSA</t>
  </si>
  <si>
    <t>CICATIELLO</t>
  </si>
  <si>
    <t>CONSIGLIA</t>
  </si>
  <si>
    <t>FILOSOFIA PSICOLOGIA A036</t>
  </si>
  <si>
    <t>SCIENZE NATURALI A060</t>
  </si>
  <si>
    <t>MARIA GIOVANNA</t>
  </si>
  <si>
    <t>MONTANO</t>
  </si>
  <si>
    <t>MARIA</t>
  </si>
  <si>
    <t>DISCIPLINE GIURIDICHE A019</t>
  </si>
  <si>
    <t>MATEMATICA A047</t>
  </si>
  <si>
    <t>ROSSI</t>
  </si>
  <si>
    <t>CEPPARULO</t>
  </si>
  <si>
    <t>MARIA ASSUNTA</t>
  </si>
  <si>
    <t>ARGENZIANO</t>
  </si>
  <si>
    <t>ERMELINDA</t>
  </si>
  <si>
    <t>DE MAIO</t>
  </si>
  <si>
    <t>BARONE</t>
  </si>
  <si>
    <t>ANNETTE</t>
  </si>
  <si>
    <t>LINGUA FRANCESE A246</t>
  </si>
  <si>
    <t>DELLA VALLE</t>
  </si>
  <si>
    <t>GIULIA</t>
  </si>
  <si>
    <t>ARTE DELLA FOTOGRAFIA E DELLA GRAF.PUBBL. A007</t>
  </si>
  <si>
    <t>FISICA A038</t>
  </si>
  <si>
    <t xml:space="preserve"> per l'individuazione dei DOCENTI soprannumerari </t>
  </si>
  <si>
    <t>I.S.I.S.S."ENRICO MATTEI" - CASERTA</t>
  </si>
  <si>
    <t>POLITANO</t>
  </si>
  <si>
    <t>MARTINA ANNA C.</t>
  </si>
  <si>
    <t>2</t>
  </si>
  <si>
    <t>DE FRANCESCO</t>
  </si>
  <si>
    <t>ORTENSIA</t>
  </si>
  <si>
    <t>CHIMICA A013</t>
  </si>
  <si>
    <t>PIOMBINO</t>
  </si>
  <si>
    <t>RACHELE</t>
  </si>
  <si>
    <t>ARENA</t>
  </si>
  <si>
    <t>OREFICE</t>
  </si>
  <si>
    <t>GIOVANNI</t>
  </si>
  <si>
    <r>
      <t>Pre-ruolo (ricon. 4 int.+ 2/3)</t>
    </r>
    <r>
      <rPr>
        <sz val="8"/>
        <color indexed="10"/>
        <rFont val="Arial"/>
        <family val="2"/>
      </rPr>
      <t>**</t>
    </r>
  </si>
  <si>
    <r>
      <t>Pre-ruolo su piccole isole (riconosc. 4 int.+ 2/3)</t>
    </r>
    <r>
      <rPr>
        <sz val="8"/>
        <color indexed="10"/>
        <rFont val="Arial"/>
        <family val="2"/>
      </rPr>
      <t>**</t>
    </r>
  </si>
  <si>
    <r>
      <t xml:space="preserve">Ruolo ant. ruolo appart. (decorr. giur.) + idem su picc. isole </t>
    </r>
    <r>
      <rPr>
        <sz val="8"/>
        <color indexed="10"/>
        <rFont val="Arial"/>
        <family val="2"/>
      </rPr>
      <t>****</t>
    </r>
  </si>
  <si>
    <t>Mancata presentaz. dom. trasf. per un triennio (dall' a.s. 2000/01 a 2007/08)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</si>
  <si>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0"/>
        <rFont val="Arial"/>
        <family val="2"/>
      </rPr>
      <t>)</t>
    </r>
  </si>
  <si>
    <r>
      <t xml:space="preserve"> Co (</t>
    </r>
    <r>
      <rPr>
        <sz val="10"/>
        <color indexed="10"/>
        <rFont val="Arial"/>
        <family val="2"/>
      </rPr>
      <t>5bis</t>
    </r>
    <r>
      <rPr>
        <sz val="10"/>
        <rFont val="Arial"/>
        <family val="2"/>
      </rPr>
      <t>)</t>
    </r>
  </si>
  <si>
    <t>TRATT.TESTI,CALC.,CONTAB.ELETTR. ED APPL.GEST. A076</t>
  </si>
  <si>
    <t>MEROLA ANNA MARIA ROSA</t>
  </si>
  <si>
    <t>RICCIARDI</t>
  </si>
  <si>
    <t>ANTONIO</t>
  </si>
  <si>
    <t>MILANI</t>
  </si>
  <si>
    <t>ENRICO</t>
  </si>
  <si>
    <t>DE CARLO          GIUSEPPE</t>
  </si>
  <si>
    <t>UCCIERO          CESARE</t>
  </si>
  <si>
    <t xml:space="preserve">      METODOLOGIE OPERATIVE C450</t>
  </si>
  <si>
    <t>TUMA</t>
  </si>
  <si>
    <t>DEBORA</t>
  </si>
  <si>
    <t>PAGANO</t>
  </si>
  <si>
    <t>STORIA DELL'ARTE A061</t>
  </si>
  <si>
    <t>BATELLI</t>
  </si>
  <si>
    <t>GIOSUE'</t>
  </si>
  <si>
    <t>ARTE DELLA FOTOGRAFIA E GRAFICA PUBBLICITARIA A007</t>
  </si>
  <si>
    <t>GRADUATORIA UNIFICATA CLASSI DI CONCORSO    A017  (EC. AZIENDALE)             A007  (ARTE DELLA FOTOGRAFIA E DELLA GRAF.PUBBL.)</t>
  </si>
  <si>
    <t>DISEGNO E STORIA DEL COSTUME A024</t>
  </si>
  <si>
    <t>FALCO</t>
  </si>
  <si>
    <t>LOREDANA</t>
  </si>
  <si>
    <t>CAPRIO</t>
  </si>
  <si>
    <t>GIUSEPPE</t>
  </si>
  <si>
    <t>CIARAMELLA</t>
  </si>
  <si>
    <t>BROCCOLI</t>
  </si>
  <si>
    <t>MAFALDA</t>
  </si>
  <si>
    <t>MEZZULLO</t>
  </si>
  <si>
    <t>FILOMENA</t>
  </si>
  <si>
    <t xml:space="preserve">DE LUCA </t>
  </si>
  <si>
    <t>ANNAMARIA</t>
  </si>
  <si>
    <t>tit. da a.s. 2015/16</t>
  </si>
  <si>
    <t>PAPA</t>
  </si>
  <si>
    <t>MADONNA</t>
  </si>
  <si>
    <t>MARINA</t>
  </si>
  <si>
    <t>CARANDENTE</t>
  </si>
  <si>
    <t>SALVATORE</t>
  </si>
  <si>
    <t>tit.a.s. 2015/16</t>
  </si>
  <si>
    <t xml:space="preserve">CAPRIO </t>
  </si>
  <si>
    <t>tit.da a.s. 2015/16</t>
  </si>
  <si>
    <t>tit da a.s. 2015/16</t>
  </si>
  <si>
    <t xml:space="preserve">Caserta,27/05/2016 </t>
  </si>
  <si>
    <t>GRADUATORIA DI ISTITUTO DEFINITIVA 2016/2017</t>
  </si>
  <si>
    <t>Caserta, 27/05/2016</t>
  </si>
  <si>
    <t>** I seguenti docenti sono esclusi dalla graduatoria: 1) PETRARCA ANGELO ai sensi dell'art.13 punto V del CCNI sulla mobilità, sottoscritto in data08/04/2016</t>
  </si>
  <si>
    <t>GRADUATORIA DI ISTITUTO DEFINITIVA 2016/2017 - LICEO ARTISTICO</t>
  </si>
  <si>
    <t>** Il docente IMPARATO GAETANO è escluso dalla graduatoria ai sensi dell'art. 13 punto V del CCNI sulla mobilità sottoscritto in data 08/04/2016</t>
  </si>
  <si>
    <t>GRADUATORIA DI ISTITUTO DEFINITIVA 2016/2017 - IPC SERALE</t>
  </si>
  <si>
    <t xml:space="preserve">Caserta,27/05/2016  </t>
  </si>
  <si>
    <t>** Il docente TILLIO ANTONIO è escluso dalla graduatoria ai sensi dell'art. 13 punto V del CCNI sulla mobilità, sottoscritto in data 08/04/2016</t>
  </si>
  <si>
    <t>** La docente VISONE ADELINA è esclusa dalla graduatoria ai sensi dell'art. 13 punto V del CCNI sulla mobilità, sottoscritto in data 08/04/2016</t>
  </si>
  <si>
    <t>LINGUA INGLESE A346     **</t>
  </si>
  <si>
    <t>EDUCAZIONE FISICA A029    **</t>
  </si>
  <si>
    <t>** La docente GALLO GIUSEPPINA è esclusa dalla graduatoria ai sensi dell'art. 13 punto V del CCNI sulla mobilità, sottoscritto in data 08/04/2016</t>
  </si>
  <si>
    <r>
      <t xml:space="preserve">                                                                                                 </t>
    </r>
    <r>
      <rPr>
        <sz val="12"/>
        <rFont val="Arial"/>
        <family val="2"/>
      </rPr>
      <t xml:space="preserve"> 2) MEROLA MICHELINA ai sensi dell'art.13 punto V del CCNI sulla mobilità, sottoscritto in data 08/04/2016</t>
    </r>
  </si>
  <si>
    <r>
      <t xml:space="preserve">                                                                                                  </t>
    </r>
    <r>
      <rPr>
        <sz val="12"/>
        <rFont val="Arial"/>
        <family val="2"/>
      </rPr>
      <t>3) CERRETO MARTA     ai sensi dell'art.13 punto III del CCNI sulla mobilità, sottoscritto in data 08/04/2016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</si>
</sst>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74">
    <font>
      <sz val="10"/>
      <name val="Arial"/>
      <family val="0"/>
    </font>
    <font>
      <b/>
      <sz val="13"/>
      <name val="Arial"/>
      <family val="2"/>
    </font>
    <font>
      <b/>
      <sz val="11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5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8"/>
      <color indexed="12"/>
      <name val="Arial"/>
      <family val="2"/>
    </font>
    <font>
      <sz val="7"/>
      <color indexed="12"/>
      <name val="Arial"/>
      <family val="2"/>
    </font>
    <font>
      <sz val="8"/>
      <color indexed="50"/>
      <name val="Arial"/>
      <family val="2"/>
    </font>
    <font>
      <b/>
      <i/>
      <sz val="12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14"/>
      <color indexed="10"/>
      <name val="Arial"/>
      <family val="2"/>
    </font>
    <font>
      <sz val="7.5"/>
      <color indexed="12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b/>
      <sz val="10"/>
      <color indexed="17"/>
      <name val="Arial"/>
      <family val="2"/>
    </font>
    <font>
      <sz val="10"/>
      <name val="Times New Roman"/>
      <family val="1"/>
    </font>
    <font>
      <b/>
      <sz val="10"/>
      <color indexed="50"/>
      <name val="Arial"/>
      <family val="2"/>
    </font>
    <font>
      <b/>
      <u val="single"/>
      <sz val="8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2" applyNumberFormat="0" applyFill="0" applyAlignment="0" applyProtection="0"/>
    <xf numFmtId="0" fontId="59" fillId="21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6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0" fontId="64" fillId="20" borderId="5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 textRotation="90" wrapText="1"/>
      <protection/>
    </xf>
    <xf numFmtId="0" fontId="12" fillId="0" borderId="13" xfId="0" applyFont="1" applyBorder="1" applyAlignment="1" applyProtection="1">
      <alignment horizontal="right" vertical="justify" textRotation="90" wrapText="1"/>
      <protection/>
    </xf>
    <xf numFmtId="0" fontId="13" fillId="0" borderId="13" xfId="0" applyFont="1" applyBorder="1" applyAlignment="1" applyProtection="1">
      <alignment horizontal="left" vertical="center" textRotation="90" wrapText="1"/>
      <protection/>
    </xf>
    <xf numFmtId="0" fontId="12" fillId="0" borderId="13" xfId="0" applyFont="1" applyBorder="1" applyAlignment="1" applyProtection="1">
      <alignment textRotation="90" wrapText="1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3" xfId="0" applyFont="1" applyFill="1" applyBorder="1" applyAlignment="1" applyProtection="1">
      <alignment/>
      <protection locked="0"/>
    </xf>
    <xf numFmtId="0" fontId="10" fillId="0" borderId="13" xfId="0" applyFont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0" fontId="10" fillId="33" borderId="11" xfId="0" applyFont="1" applyFill="1" applyBorder="1" applyAlignment="1" applyProtection="1">
      <alignment textRotation="90" wrapText="1"/>
      <protection/>
    </xf>
    <xf numFmtId="0" fontId="12" fillId="0" borderId="15" xfId="0" applyFont="1" applyBorder="1" applyAlignment="1" applyProtection="1">
      <alignment horizontal="right" vertical="justify" textRotation="90" wrapText="1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33" borderId="16" xfId="0" applyFont="1" applyFill="1" applyBorder="1" applyAlignment="1" applyProtection="1">
      <alignment horizontal="center"/>
      <protection locked="0"/>
    </xf>
    <xf numFmtId="0" fontId="10" fillId="0" borderId="17" xfId="0" applyFont="1" applyFill="1" applyBorder="1" applyAlignment="1" applyProtection="1">
      <alignment horizontal="center"/>
      <protection/>
    </xf>
    <xf numFmtId="0" fontId="10" fillId="33" borderId="18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Alignment="1" applyProtection="1">
      <alignment horizontal="center"/>
      <protection/>
    </xf>
    <xf numFmtId="0" fontId="10" fillId="33" borderId="13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/>
      <protection/>
    </xf>
    <xf numFmtId="0" fontId="5" fillId="34" borderId="21" xfId="0" applyFont="1" applyFill="1" applyBorder="1" applyAlignment="1" applyProtection="1">
      <alignment/>
      <protection/>
    </xf>
    <xf numFmtId="0" fontId="9" fillId="34" borderId="22" xfId="0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/>
    </xf>
    <xf numFmtId="0" fontId="0" fillId="34" borderId="23" xfId="0" applyFill="1" applyBorder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0" fillId="34" borderId="24" xfId="0" applyFont="1" applyFill="1" applyBorder="1" applyAlignment="1" applyProtection="1">
      <alignment/>
      <protection/>
    </xf>
    <xf numFmtId="0" fontId="10" fillId="33" borderId="13" xfId="0" applyFont="1" applyFill="1" applyBorder="1" applyAlignment="1" applyProtection="1">
      <alignment horizontal="right" vertical="justify" textRotation="90" wrapText="1"/>
      <protection/>
    </xf>
    <xf numFmtId="0" fontId="10" fillId="33" borderId="10" xfId="0" applyFont="1" applyFill="1" applyBorder="1" applyAlignment="1" applyProtection="1">
      <alignment textRotation="90" wrapText="1"/>
      <protection/>
    </xf>
    <xf numFmtId="0" fontId="10" fillId="33" borderId="18" xfId="0" applyFont="1" applyFill="1" applyBorder="1" applyAlignment="1" applyProtection="1">
      <alignment textRotation="90" wrapText="1"/>
      <protection/>
    </xf>
    <xf numFmtId="0" fontId="10" fillId="33" borderId="13" xfId="0" applyFont="1" applyFill="1" applyBorder="1" applyAlignment="1" applyProtection="1">
      <alignment textRotation="90" wrapText="1"/>
      <protection/>
    </xf>
    <xf numFmtId="0" fontId="10" fillId="0" borderId="25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10" fillId="0" borderId="27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 hidden="1"/>
    </xf>
    <xf numFmtId="0" fontId="12" fillId="0" borderId="19" xfId="0" applyFont="1" applyBorder="1" applyAlignment="1" applyProtection="1">
      <alignment textRotation="90" wrapText="1"/>
      <protection/>
    </xf>
    <xf numFmtId="0" fontId="18" fillId="34" borderId="21" xfId="0" applyFont="1" applyFill="1" applyBorder="1" applyAlignment="1" applyProtection="1">
      <alignment/>
      <protection/>
    </xf>
    <xf numFmtId="0" fontId="10" fillId="35" borderId="28" xfId="0" applyFont="1" applyFill="1" applyBorder="1" applyAlignment="1" applyProtection="1">
      <alignment horizontal="center"/>
      <protection/>
    </xf>
    <xf numFmtId="0" fontId="0" fillId="35" borderId="29" xfId="0" applyFill="1" applyBorder="1" applyAlignment="1" applyProtection="1">
      <alignment/>
      <protection/>
    </xf>
    <xf numFmtId="0" fontId="10" fillId="35" borderId="29" xfId="0" applyFont="1" applyFill="1" applyBorder="1" applyAlignment="1" applyProtection="1">
      <alignment/>
      <protection/>
    </xf>
    <xf numFmtId="0" fontId="12" fillId="35" borderId="29" xfId="0" applyFont="1" applyFill="1" applyBorder="1" applyAlignment="1" applyProtection="1">
      <alignment textRotation="90" wrapText="1"/>
      <protection/>
    </xf>
    <xf numFmtId="0" fontId="0" fillId="0" borderId="30" xfId="0" applyBorder="1" applyAlignment="1" applyProtection="1">
      <alignment horizontal="center"/>
      <protection/>
    </xf>
    <xf numFmtId="0" fontId="12" fillId="35" borderId="31" xfId="0" applyFont="1" applyFill="1" applyBorder="1" applyAlignment="1" applyProtection="1">
      <alignment textRotation="90" wrapText="1"/>
      <protection/>
    </xf>
    <xf numFmtId="0" fontId="0" fillId="0" borderId="30" xfId="0" applyFont="1" applyBorder="1" applyAlignment="1" applyProtection="1">
      <alignment vertical="top"/>
      <protection/>
    </xf>
    <xf numFmtId="0" fontId="12" fillId="0" borderId="17" xfId="0" applyFont="1" applyBorder="1" applyAlignment="1" applyProtection="1">
      <alignment textRotation="90" wrapText="1"/>
      <protection/>
    </xf>
    <xf numFmtId="0" fontId="10" fillId="35" borderId="31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 textRotation="90"/>
      <protection/>
    </xf>
    <xf numFmtId="0" fontId="10" fillId="35" borderId="31" xfId="0" applyFont="1" applyFill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left" textRotation="90"/>
      <protection/>
    </xf>
    <xf numFmtId="0" fontId="19" fillId="34" borderId="23" xfId="0" applyFont="1" applyFill="1" applyBorder="1" applyAlignment="1" applyProtection="1">
      <alignment/>
      <protection/>
    </xf>
    <xf numFmtId="0" fontId="10" fillId="0" borderId="19" xfId="0" applyFont="1" applyBorder="1" applyAlignment="1" applyProtection="1">
      <alignment horizontal="center"/>
      <protection locked="0"/>
    </xf>
    <xf numFmtId="0" fontId="0" fillId="34" borderId="12" xfId="0" applyFill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Continuous" vertical="center" wrapText="1"/>
      <protection/>
    </xf>
    <xf numFmtId="0" fontId="22" fillId="0" borderId="34" xfId="0" applyFont="1" applyBorder="1" applyAlignment="1" applyProtection="1">
      <alignment textRotation="90" wrapText="1"/>
      <protection/>
    </xf>
    <xf numFmtId="0" fontId="20" fillId="0" borderId="17" xfId="0" applyFont="1" applyBorder="1" applyAlignment="1" applyProtection="1">
      <alignment horizontal="centerContinuous" vertical="center" wrapText="1"/>
      <protection/>
    </xf>
    <xf numFmtId="0" fontId="10" fillId="0" borderId="24" xfId="0" applyFont="1" applyBorder="1" applyAlignment="1" applyProtection="1">
      <alignment horizontal="centerContinuous" vertical="center"/>
      <protection/>
    </xf>
    <xf numFmtId="0" fontId="10" fillId="0" borderId="11" xfId="0" applyFont="1" applyBorder="1" applyAlignment="1" applyProtection="1">
      <alignment horizontal="centerContinuous" vertical="center"/>
      <protection/>
    </xf>
    <xf numFmtId="0" fontId="10" fillId="34" borderId="19" xfId="0" applyFont="1" applyFill="1" applyBorder="1" applyAlignment="1" applyProtection="1">
      <alignment horizontal="centerContinuous" vertical="center"/>
      <protection/>
    </xf>
    <xf numFmtId="0" fontId="20" fillId="34" borderId="19" xfId="0" applyFont="1" applyFill="1" applyBorder="1" applyAlignment="1" applyProtection="1">
      <alignment horizontal="centerContinuous" vertical="center"/>
      <protection/>
    </xf>
    <xf numFmtId="0" fontId="10" fillId="34" borderId="11" xfId="0" applyFont="1" applyFill="1" applyBorder="1" applyAlignment="1" applyProtection="1">
      <alignment horizontal="centerContinuous" vertical="center"/>
      <protection/>
    </xf>
    <xf numFmtId="0" fontId="10" fillId="0" borderId="10" xfId="0" applyFont="1" applyBorder="1" applyAlignment="1" applyProtection="1">
      <alignment horizontal="centerContinuous" vertical="center"/>
      <protection/>
    </xf>
    <xf numFmtId="0" fontId="10" fillId="34" borderId="10" xfId="0" applyFont="1" applyFill="1" applyBorder="1" applyAlignment="1" applyProtection="1">
      <alignment horizontal="centerContinuous" vertical="center"/>
      <protection/>
    </xf>
    <xf numFmtId="49" fontId="10" fillId="0" borderId="35" xfId="0" applyNumberFormat="1" applyFont="1" applyFill="1" applyBorder="1" applyAlignment="1" applyProtection="1">
      <alignment horizontal="center"/>
      <protection/>
    </xf>
    <xf numFmtId="49" fontId="10" fillId="33" borderId="36" xfId="0" applyNumberFormat="1" applyFont="1" applyFill="1" applyBorder="1" applyAlignment="1" applyProtection="1">
      <alignment/>
      <protection/>
    </xf>
    <xf numFmtId="49" fontId="10" fillId="0" borderId="37" xfId="0" applyNumberFormat="1" applyFont="1" applyFill="1" applyBorder="1" applyAlignment="1" applyProtection="1">
      <alignment horizontal="center"/>
      <protection/>
    </xf>
    <xf numFmtId="49" fontId="10" fillId="33" borderId="37" xfId="0" applyNumberFormat="1" applyFont="1" applyFill="1" applyBorder="1" applyAlignment="1" applyProtection="1">
      <alignment horizontal="center"/>
      <protection/>
    </xf>
    <xf numFmtId="49" fontId="10" fillId="33" borderId="14" xfId="0" applyNumberFormat="1" applyFont="1" applyFill="1" applyBorder="1" applyAlignment="1" applyProtection="1">
      <alignment horizontal="center"/>
      <protection/>
    </xf>
    <xf numFmtId="49" fontId="21" fillId="0" borderId="14" xfId="0" applyNumberFormat="1" applyFont="1" applyFill="1" applyBorder="1" applyAlignment="1" applyProtection="1">
      <alignment horizontal="center"/>
      <protection/>
    </xf>
    <xf numFmtId="49" fontId="10" fillId="0" borderId="14" xfId="0" applyNumberFormat="1" applyFont="1" applyFill="1" applyBorder="1" applyAlignment="1" applyProtection="1">
      <alignment horizontal="center"/>
      <protection/>
    </xf>
    <xf numFmtId="49" fontId="10" fillId="0" borderId="38" xfId="0" applyNumberFormat="1" applyFont="1" applyFill="1" applyBorder="1" applyAlignment="1" applyProtection="1">
      <alignment horizontal="center"/>
      <protection/>
    </xf>
    <xf numFmtId="49" fontId="10" fillId="35" borderId="39" xfId="0" applyNumberFormat="1" applyFont="1" applyFill="1" applyBorder="1" applyAlignment="1" applyProtection="1">
      <alignment horizontal="center"/>
      <protection/>
    </xf>
    <xf numFmtId="49" fontId="10" fillId="33" borderId="36" xfId="0" applyNumberFormat="1" applyFont="1" applyFill="1" applyBorder="1" applyAlignment="1" applyProtection="1">
      <alignment horizontal="center"/>
      <protection/>
    </xf>
    <xf numFmtId="49" fontId="10" fillId="33" borderId="38" xfId="0" applyNumberFormat="1" applyFont="1" applyFill="1" applyBorder="1" applyAlignment="1" applyProtection="1">
      <alignment horizontal="center"/>
      <protection/>
    </xf>
    <xf numFmtId="49" fontId="10" fillId="0" borderId="40" xfId="0" applyNumberFormat="1" applyFont="1" applyFill="1" applyBorder="1" applyAlignment="1" applyProtection="1">
      <alignment horizontal="center"/>
      <protection/>
    </xf>
    <xf numFmtId="49" fontId="14" fillId="0" borderId="41" xfId="0" applyNumberFormat="1" applyFont="1" applyFill="1" applyBorder="1" applyAlignment="1" applyProtection="1">
      <alignment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/>
    </xf>
    <xf numFmtId="0" fontId="10" fillId="34" borderId="19" xfId="0" applyFont="1" applyFill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centerContinuous" vertical="center"/>
      <protection/>
    </xf>
    <xf numFmtId="0" fontId="20" fillId="34" borderId="19" xfId="0" applyFont="1" applyFill="1" applyBorder="1" applyAlignment="1" applyProtection="1">
      <alignment horizontal="left" vertical="center"/>
      <protection/>
    </xf>
    <xf numFmtId="0" fontId="10" fillId="34" borderId="1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23" fillId="0" borderId="43" xfId="0" applyFont="1" applyFill="1" applyBorder="1" applyAlignment="1" applyProtection="1">
      <alignment horizontal="center"/>
      <protection/>
    </xf>
    <xf numFmtId="49" fontId="24" fillId="0" borderId="14" xfId="0" applyNumberFormat="1" applyFont="1" applyFill="1" applyBorder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21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0" fillId="34" borderId="21" xfId="0" applyFont="1" applyFill="1" applyBorder="1" applyAlignment="1" applyProtection="1">
      <alignment/>
      <protection/>
    </xf>
    <xf numFmtId="0" fontId="0" fillId="0" borderId="44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35" borderId="45" xfId="0" applyFont="1" applyFill="1" applyBorder="1" applyAlignment="1" applyProtection="1">
      <alignment/>
      <protection/>
    </xf>
    <xf numFmtId="0" fontId="27" fillId="0" borderId="2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8" fillId="0" borderId="0" xfId="0" applyFont="1" applyFill="1" applyBorder="1" applyAlignment="1" applyProtection="1">
      <alignment/>
      <protection locked="0"/>
    </xf>
    <xf numFmtId="0" fontId="28" fillId="0" borderId="0" xfId="0" applyFont="1" applyFill="1" applyBorder="1" applyAlignment="1" applyProtection="1">
      <alignment/>
      <protection/>
    </xf>
    <xf numFmtId="0" fontId="28" fillId="0" borderId="0" xfId="0" applyFont="1" applyAlignment="1">
      <alignment/>
    </xf>
    <xf numFmtId="0" fontId="28" fillId="34" borderId="0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hidden="1"/>
    </xf>
    <xf numFmtId="0" fontId="0" fillId="0" borderId="17" xfId="0" applyFont="1" applyFill="1" applyBorder="1" applyAlignment="1" applyProtection="1">
      <alignment horizontal="center"/>
      <protection/>
    </xf>
    <xf numFmtId="0" fontId="0" fillId="35" borderId="28" xfId="0" applyFont="1" applyFill="1" applyBorder="1" applyAlignment="1" applyProtection="1">
      <alignment horizontal="center"/>
      <protection/>
    </xf>
    <xf numFmtId="49" fontId="0" fillId="33" borderId="13" xfId="0" applyNumberFormat="1" applyFont="1" applyFill="1" applyBorder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35" borderId="31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35" borderId="31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/>
    </xf>
    <xf numFmtId="0" fontId="10" fillId="0" borderId="46" xfId="0" applyFont="1" applyFill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29" fillId="0" borderId="4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9" fillId="34" borderId="20" xfId="0" applyFont="1" applyFill="1" applyBorder="1" applyAlignment="1" applyProtection="1">
      <alignment/>
      <protection/>
    </xf>
    <xf numFmtId="0" fontId="31" fillId="0" borderId="21" xfId="0" applyFont="1" applyBorder="1" applyAlignment="1" applyProtection="1">
      <alignment horizontal="left"/>
      <protection/>
    </xf>
    <xf numFmtId="0" fontId="8" fillId="34" borderId="21" xfId="0" applyFont="1" applyFill="1" applyBorder="1" applyAlignment="1" applyProtection="1">
      <alignment/>
      <protection/>
    </xf>
    <xf numFmtId="0" fontId="10" fillId="0" borderId="21" xfId="0" applyFont="1" applyBorder="1" applyAlignment="1" applyProtection="1">
      <alignment/>
      <protection/>
    </xf>
    <xf numFmtId="0" fontId="10" fillId="34" borderId="21" xfId="0" applyFont="1" applyFill="1" applyBorder="1" applyAlignment="1" applyProtection="1">
      <alignment/>
      <protection/>
    </xf>
    <xf numFmtId="0" fontId="10" fillId="0" borderId="44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10" fillId="35" borderId="45" xfId="0" applyFont="1" applyFill="1" applyBorder="1" applyAlignment="1" applyProtection="1">
      <alignment/>
      <protection/>
    </xf>
    <xf numFmtId="0" fontId="32" fillId="34" borderId="21" xfId="0" applyFont="1" applyFill="1" applyBorder="1" applyAlignment="1" applyProtection="1">
      <alignment/>
      <protection/>
    </xf>
    <xf numFmtId="0" fontId="31" fillId="0" borderId="2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 locked="0"/>
    </xf>
    <xf numFmtId="0" fontId="10" fillId="34" borderId="22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Continuous" vertical="center"/>
      <protection/>
    </xf>
    <xf numFmtId="0" fontId="10" fillId="0" borderId="17" xfId="0" applyFont="1" applyBorder="1" applyAlignment="1" applyProtection="1">
      <alignment horizontal="centerContinuous" vertical="center" wrapText="1"/>
      <protection/>
    </xf>
    <xf numFmtId="0" fontId="10" fillId="0" borderId="11" xfId="0" applyFont="1" applyBorder="1" applyAlignment="1" applyProtection="1">
      <alignment horizontal="centerContinuous" vertical="center" wrapText="1"/>
      <protection/>
    </xf>
    <xf numFmtId="0" fontId="10" fillId="0" borderId="33" xfId="0" applyFont="1" applyBorder="1" applyAlignment="1" applyProtection="1">
      <alignment horizontal="left" textRotation="90"/>
      <protection/>
    </xf>
    <xf numFmtId="0" fontId="10" fillId="0" borderId="26" xfId="0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left" vertical="center" textRotation="90" wrapText="1"/>
      <protection/>
    </xf>
    <xf numFmtId="0" fontId="12" fillId="0" borderId="34" xfId="0" applyFont="1" applyBorder="1" applyAlignment="1" applyProtection="1">
      <alignment textRotation="90" wrapText="1"/>
      <protection/>
    </xf>
    <xf numFmtId="0" fontId="8" fillId="0" borderId="32" xfId="0" applyFont="1" applyFill="1" applyBorder="1" applyAlignment="1" applyProtection="1">
      <alignment textRotation="90"/>
      <protection/>
    </xf>
    <xf numFmtId="49" fontId="16" fillId="0" borderId="14" xfId="0" applyNumberFormat="1" applyFont="1" applyFill="1" applyBorder="1" applyAlignment="1" applyProtection="1">
      <alignment horizontal="center"/>
      <protection/>
    </xf>
    <xf numFmtId="0" fontId="8" fillId="0" borderId="43" xfId="0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/>
    </xf>
    <xf numFmtId="0" fontId="33" fillId="0" borderId="0" xfId="0" applyFont="1" applyFill="1" applyBorder="1" applyAlignment="1" applyProtection="1">
      <alignment/>
      <protection locked="0"/>
    </xf>
    <xf numFmtId="0" fontId="33" fillId="0" borderId="0" xfId="0" applyFont="1" applyFill="1" applyBorder="1" applyAlignment="1" applyProtection="1">
      <alignment/>
      <protection/>
    </xf>
    <xf numFmtId="0" fontId="33" fillId="0" borderId="0" xfId="0" applyFont="1" applyAlignment="1">
      <alignment/>
    </xf>
    <xf numFmtId="0" fontId="33" fillId="34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0" fillId="34" borderId="23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0" borderId="43" xfId="0" applyFont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34" borderId="23" xfId="0" applyFont="1" applyFill="1" applyBorder="1" applyAlignment="1" applyProtection="1">
      <alignment horizontal="center"/>
      <protection/>
    </xf>
    <xf numFmtId="0" fontId="0" fillId="34" borderId="23" xfId="0" applyFont="1" applyFill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5" fillId="0" borderId="42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47" xfId="0" applyFont="1" applyFill="1" applyBorder="1" applyAlignment="1" applyProtection="1">
      <alignment/>
      <protection locked="0"/>
    </xf>
    <xf numFmtId="0" fontId="0" fillId="0" borderId="47" xfId="0" applyFont="1" applyBorder="1" applyAlignment="1" applyProtection="1">
      <alignment/>
      <protection locked="0"/>
    </xf>
    <xf numFmtId="0" fontId="0" fillId="0" borderId="48" xfId="0" applyFont="1" applyBorder="1" applyAlignment="1" applyProtection="1">
      <alignment horizontal="center"/>
      <protection locked="0"/>
    </xf>
    <xf numFmtId="0" fontId="0" fillId="33" borderId="49" xfId="0" applyFont="1" applyFill="1" applyBorder="1" applyAlignment="1" applyProtection="1">
      <alignment horizontal="center"/>
      <protection locked="0"/>
    </xf>
    <xf numFmtId="0" fontId="0" fillId="0" borderId="50" xfId="0" applyFont="1" applyFill="1" applyBorder="1" applyAlignment="1" applyProtection="1">
      <alignment horizontal="center"/>
      <protection/>
    </xf>
    <xf numFmtId="0" fontId="0" fillId="33" borderId="47" xfId="0" applyFont="1" applyFill="1" applyBorder="1" applyAlignment="1" applyProtection="1">
      <alignment horizontal="center"/>
      <protection locked="0"/>
    </xf>
    <xf numFmtId="0" fontId="0" fillId="33" borderId="50" xfId="0" applyFont="1" applyFill="1" applyBorder="1" applyAlignment="1" applyProtection="1">
      <alignment horizontal="center"/>
      <protection locked="0"/>
    </xf>
    <xf numFmtId="0" fontId="0" fillId="0" borderId="50" xfId="0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/>
    </xf>
    <xf numFmtId="0" fontId="0" fillId="35" borderId="51" xfId="0" applyFont="1" applyFill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horizontal="center"/>
      <protection/>
    </xf>
    <xf numFmtId="0" fontId="0" fillId="35" borderId="29" xfId="0" applyFont="1" applyFill="1" applyBorder="1" applyAlignment="1" applyProtection="1">
      <alignment horizontal="center"/>
      <protection/>
    </xf>
    <xf numFmtId="0" fontId="0" fillId="0" borderId="47" xfId="0" applyFont="1" applyFill="1" applyBorder="1" applyAlignment="1" applyProtection="1">
      <alignment horizontal="center"/>
      <protection/>
    </xf>
    <xf numFmtId="0" fontId="29" fillId="0" borderId="5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hidden="1"/>
    </xf>
    <xf numFmtId="0" fontId="0" fillId="35" borderId="13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0" borderId="53" xfId="0" applyFont="1" applyBorder="1" applyAlignment="1" applyProtection="1">
      <alignment horizontal="center"/>
      <protection locked="0"/>
    </xf>
    <xf numFmtId="0" fontId="0" fillId="35" borderId="54" xfId="0" applyFont="1" applyFill="1" applyBorder="1" applyAlignment="1" applyProtection="1">
      <alignment horizontal="center"/>
      <protection hidden="1"/>
    </xf>
    <xf numFmtId="0" fontId="0" fillId="35" borderId="53" xfId="0" applyFont="1" applyFill="1" applyBorder="1" applyAlignment="1" applyProtection="1">
      <alignment horizontal="center"/>
      <protection hidden="1"/>
    </xf>
    <xf numFmtId="0" fontId="5" fillId="0" borderId="55" xfId="0" applyFont="1" applyFill="1" applyBorder="1" applyAlignment="1" applyProtection="1">
      <alignment horizontal="center"/>
      <protection/>
    </xf>
    <xf numFmtId="0" fontId="28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42" xfId="0" applyFont="1" applyFill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47" xfId="0" applyFont="1" applyFill="1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/>
      <protection locked="0"/>
    </xf>
    <xf numFmtId="0" fontId="0" fillId="35" borderId="13" xfId="0" applyFont="1" applyFill="1" applyBorder="1" applyAlignment="1" applyProtection="1">
      <alignment horizontal="center"/>
      <protection hidden="1"/>
    </xf>
    <xf numFmtId="0" fontId="5" fillId="0" borderId="13" xfId="0" applyFont="1" applyFill="1" applyBorder="1" applyAlignment="1" applyProtection="1">
      <alignment horizontal="center"/>
      <protection/>
    </xf>
    <xf numFmtId="0" fontId="0" fillId="35" borderId="11" xfId="0" applyFont="1" applyFill="1" applyBorder="1" applyAlignment="1" applyProtection="1">
      <alignment horizontal="center"/>
      <protection/>
    </xf>
    <xf numFmtId="0" fontId="0" fillId="35" borderId="53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 locked="0"/>
    </xf>
    <xf numFmtId="0" fontId="0" fillId="0" borderId="50" xfId="0" applyFont="1" applyFill="1" applyBorder="1" applyAlignment="1" applyProtection="1">
      <alignment/>
      <protection locked="0"/>
    </xf>
    <xf numFmtId="0" fontId="8" fillId="0" borderId="56" xfId="0" applyFont="1" applyFill="1" applyBorder="1" applyAlignment="1" applyProtection="1">
      <alignment horizont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0" borderId="52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5" fillId="0" borderId="23" xfId="0" applyFont="1" applyBorder="1" applyAlignment="1" applyProtection="1">
      <alignment horizontal="left" wrapText="1"/>
      <protection locked="0"/>
    </xf>
    <xf numFmtId="0" fontId="5" fillId="0" borderId="12" xfId="0" applyFont="1" applyBorder="1" applyAlignment="1" applyProtection="1">
      <alignment horizontal="left" wrapText="1"/>
      <protection locked="0"/>
    </xf>
    <xf numFmtId="0" fontId="25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10" fillId="34" borderId="19" xfId="0" applyFont="1" applyFill="1" applyBorder="1" applyAlignment="1" applyProtection="1">
      <alignment horizontal="center" vertical="center"/>
      <protection/>
    </xf>
    <xf numFmtId="0" fontId="10" fillId="34" borderId="11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8" fillId="0" borderId="19" xfId="0" applyFont="1" applyBorder="1" applyAlignment="1" applyProtection="1">
      <alignment horizontal="left"/>
      <protection locked="0"/>
    </xf>
    <xf numFmtId="0" fontId="8" fillId="0" borderId="10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/>
      <protection locked="0"/>
    </xf>
    <xf numFmtId="0" fontId="5" fillId="0" borderId="57" xfId="0" applyFont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/>
      <protection locked="0"/>
    </xf>
    <xf numFmtId="0" fontId="54" fillId="0" borderId="0" xfId="0" applyFont="1" applyAlignment="1">
      <alignment/>
    </xf>
    <xf numFmtId="0" fontId="54" fillId="0" borderId="0" xfId="0" applyFont="1" applyFill="1" applyBorder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1" name="Line 5"/>
        <xdr:cNvSpPr>
          <a:spLocks/>
        </xdr:cNvSpPr>
      </xdr:nvSpPr>
      <xdr:spPr>
        <a:xfrm>
          <a:off x="2733675" y="209550"/>
          <a:ext cx="400050" cy="85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10</xdr:col>
      <xdr:colOff>200025</xdr:colOff>
      <xdr:row>1</xdr:row>
      <xdr:rowOff>209550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5775" y="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1" name="Line 5"/>
        <xdr:cNvSpPr>
          <a:spLocks/>
        </xdr:cNvSpPr>
      </xdr:nvSpPr>
      <xdr:spPr>
        <a:xfrm>
          <a:off x="2609850" y="209550"/>
          <a:ext cx="466725" cy="85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10</xdr:col>
      <xdr:colOff>200025</xdr:colOff>
      <xdr:row>1</xdr:row>
      <xdr:rowOff>209550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3" name="Line 5"/>
        <xdr:cNvSpPr>
          <a:spLocks/>
        </xdr:cNvSpPr>
      </xdr:nvSpPr>
      <xdr:spPr>
        <a:xfrm>
          <a:off x="2609850" y="209550"/>
          <a:ext cx="466725" cy="85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10</xdr:col>
      <xdr:colOff>200025</xdr:colOff>
      <xdr:row>1</xdr:row>
      <xdr:rowOff>209550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81475" y="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1" name="Line 5"/>
        <xdr:cNvSpPr>
          <a:spLocks/>
        </xdr:cNvSpPr>
      </xdr:nvSpPr>
      <xdr:spPr>
        <a:xfrm>
          <a:off x="2457450" y="209550"/>
          <a:ext cx="419100" cy="85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10</xdr:col>
      <xdr:colOff>200025</xdr:colOff>
      <xdr:row>1</xdr:row>
      <xdr:rowOff>209550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3" name="Line 5"/>
        <xdr:cNvSpPr>
          <a:spLocks/>
        </xdr:cNvSpPr>
      </xdr:nvSpPr>
      <xdr:spPr>
        <a:xfrm>
          <a:off x="2457450" y="209550"/>
          <a:ext cx="419100" cy="85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10</xdr:col>
      <xdr:colOff>200025</xdr:colOff>
      <xdr:row>1</xdr:row>
      <xdr:rowOff>209550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2457450" y="209550"/>
          <a:ext cx="419100" cy="85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10</xdr:col>
      <xdr:colOff>200025</xdr:colOff>
      <xdr:row>1</xdr:row>
      <xdr:rowOff>209550</xdr:rowOff>
    </xdr:to>
    <xdr:pic>
      <xdr:nvPicPr>
        <xdr:cNvPr id="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7" name="Line 5"/>
        <xdr:cNvSpPr>
          <a:spLocks/>
        </xdr:cNvSpPr>
      </xdr:nvSpPr>
      <xdr:spPr>
        <a:xfrm>
          <a:off x="2457450" y="209550"/>
          <a:ext cx="419100" cy="85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10</xdr:col>
      <xdr:colOff>200025</xdr:colOff>
      <xdr:row>1</xdr:row>
      <xdr:rowOff>209550</xdr:rowOff>
    </xdr:to>
    <xdr:pic>
      <xdr:nvPicPr>
        <xdr:cNvPr id="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1" name="Line 5"/>
        <xdr:cNvSpPr>
          <a:spLocks/>
        </xdr:cNvSpPr>
      </xdr:nvSpPr>
      <xdr:spPr>
        <a:xfrm>
          <a:off x="2609850" y="209550"/>
          <a:ext cx="457200" cy="85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10</xdr:col>
      <xdr:colOff>200025</xdr:colOff>
      <xdr:row>1</xdr:row>
      <xdr:rowOff>209550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3" name="Line 5"/>
        <xdr:cNvSpPr>
          <a:spLocks/>
        </xdr:cNvSpPr>
      </xdr:nvSpPr>
      <xdr:spPr>
        <a:xfrm>
          <a:off x="2609850" y="209550"/>
          <a:ext cx="457200" cy="85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10</xdr:col>
      <xdr:colOff>200025</xdr:colOff>
      <xdr:row>1</xdr:row>
      <xdr:rowOff>209550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2609850" y="209550"/>
          <a:ext cx="457200" cy="85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10</xdr:col>
      <xdr:colOff>200025</xdr:colOff>
      <xdr:row>1</xdr:row>
      <xdr:rowOff>209550</xdr:rowOff>
    </xdr:to>
    <xdr:pic>
      <xdr:nvPicPr>
        <xdr:cNvPr id="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7" name="Line 5"/>
        <xdr:cNvSpPr>
          <a:spLocks/>
        </xdr:cNvSpPr>
      </xdr:nvSpPr>
      <xdr:spPr>
        <a:xfrm>
          <a:off x="2609850" y="209550"/>
          <a:ext cx="457200" cy="85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10</xdr:col>
      <xdr:colOff>200025</xdr:colOff>
      <xdr:row>1</xdr:row>
      <xdr:rowOff>209550</xdr:rowOff>
    </xdr:to>
    <xdr:pic>
      <xdr:nvPicPr>
        <xdr:cNvPr id="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1" name="Line 5"/>
        <xdr:cNvSpPr>
          <a:spLocks/>
        </xdr:cNvSpPr>
      </xdr:nvSpPr>
      <xdr:spPr>
        <a:xfrm>
          <a:off x="2743200" y="209550"/>
          <a:ext cx="485775" cy="85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10</xdr:col>
      <xdr:colOff>200025</xdr:colOff>
      <xdr:row>1</xdr:row>
      <xdr:rowOff>200025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485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3" name="Line 5"/>
        <xdr:cNvSpPr>
          <a:spLocks/>
        </xdr:cNvSpPr>
      </xdr:nvSpPr>
      <xdr:spPr>
        <a:xfrm>
          <a:off x="2743200" y="209550"/>
          <a:ext cx="485775" cy="85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10</xdr:col>
      <xdr:colOff>200025</xdr:colOff>
      <xdr:row>1</xdr:row>
      <xdr:rowOff>200025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485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2743200" y="209550"/>
          <a:ext cx="485775" cy="85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10</xdr:col>
      <xdr:colOff>200025</xdr:colOff>
      <xdr:row>1</xdr:row>
      <xdr:rowOff>200025</xdr:rowOff>
    </xdr:to>
    <xdr:pic>
      <xdr:nvPicPr>
        <xdr:cNvPr id="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0"/>
          <a:ext cx="485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1" name="Line 5"/>
        <xdr:cNvSpPr>
          <a:spLocks/>
        </xdr:cNvSpPr>
      </xdr:nvSpPr>
      <xdr:spPr>
        <a:xfrm>
          <a:off x="2619375" y="209550"/>
          <a:ext cx="485775" cy="85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10</xdr:col>
      <xdr:colOff>200025</xdr:colOff>
      <xdr:row>1</xdr:row>
      <xdr:rowOff>209550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3" name="Line 5"/>
        <xdr:cNvSpPr>
          <a:spLocks/>
        </xdr:cNvSpPr>
      </xdr:nvSpPr>
      <xdr:spPr>
        <a:xfrm>
          <a:off x="2619375" y="209550"/>
          <a:ext cx="485775" cy="85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10</xdr:col>
      <xdr:colOff>200025</xdr:colOff>
      <xdr:row>1</xdr:row>
      <xdr:rowOff>209550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2619375" y="209550"/>
          <a:ext cx="485775" cy="85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10</xdr:col>
      <xdr:colOff>200025</xdr:colOff>
      <xdr:row>1</xdr:row>
      <xdr:rowOff>209550</xdr:rowOff>
    </xdr:to>
    <xdr:pic>
      <xdr:nvPicPr>
        <xdr:cNvPr id="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7" name="Line 5"/>
        <xdr:cNvSpPr>
          <a:spLocks/>
        </xdr:cNvSpPr>
      </xdr:nvSpPr>
      <xdr:spPr>
        <a:xfrm>
          <a:off x="2619375" y="209550"/>
          <a:ext cx="485775" cy="85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10</xdr:col>
      <xdr:colOff>200025</xdr:colOff>
      <xdr:row>1</xdr:row>
      <xdr:rowOff>209550</xdr:rowOff>
    </xdr:to>
    <xdr:pic>
      <xdr:nvPicPr>
        <xdr:cNvPr id="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9" name="Line 5"/>
        <xdr:cNvSpPr>
          <a:spLocks/>
        </xdr:cNvSpPr>
      </xdr:nvSpPr>
      <xdr:spPr>
        <a:xfrm>
          <a:off x="2619375" y="209550"/>
          <a:ext cx="485775" cy="85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10</xdr:col>
      <xdr:colOff>200025</xdr:colOff>
      <xdr:row>1</xdr:row>
      <xdr:rowOff>209550</xdr:rowOff>
    </xdr:to>
    <xdr:pic>
      <xdr:nvPicPr>
        <xdr:cNvPr id="1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0"/>
          <a:ext cx="4857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1" name="Line 5"/>
        <xdr:cNvSpPr>
          <a:spLocks/>
        </xdr:cNvSpPr>
      </xdr:nvSpPr>
      <xdr:spPr>
        <a:xfrm>
          <a:off x="2733675" y="209550"/>
          <a:ext cx="409575" cy="85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10</xdr:col>
      <xdr:colOff>200025</xdr:colOff>
      <xdr:row>1</xdr:row>
      <xdr:rowOff>209550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3" name="Line 5"/>
        <xdr:cNvSpPr>
          <a:spLocks/>
        </xdr:cNvSpPr>
      </xdr:nvSpPr>
      <xdr:spPr>
        <a:xfrm>
          <a:off x="2733675" y="209550"/>
          <a:ext cx="409575" cy="85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10</xdr:col>
      <xdr:colOff>200025</xdr:colOff>
      <xdr:row>1</xdr:row>
      <xdr:rowOff>209550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2733675" y="209550"/>
          <a:ext cx="409575" cy="85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10</xdr:col>
      <xdr:colOff>200025</xdr:colOff>
      <xdr:row>1</xdr:row>
      <xdr:rowOff>209550</xdr:rowOff>
    </xdr:to>
    <xdr:pic>
      <xdr:nvPicPr>
        <xdr:cNvPr id="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7" name="Line 5"/>
        <xdr:cNvSpPr>
          <a:spLocks/>
        </xdr:cNvSpPr>
      </xdr:nvSpPr>
      <xdr:spPr>
        <a:xfrm>
          <a:off x="2733675" y="209550"/>
          <a:ext cx="409575" cy="85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10</xdr:col>
      <xdr:colOff>200025</xdr:colOff>
      <xdr:row>1</xdr:row>
      <xdr:rowOff>209550</xdr:rowOff>
    </xdr:to>
    <xdr:pic>
      <xdr:nvPicPr>
        <xdr:cNvPr id="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9" name="Line 5"/>
        <xdr:cNvSpPr>
          <a:spLocks/>
        </xdr:cNvSpPr>
      </xdr:nvSpPr>
      <xdr:spPr>
        <a:xfrm>
          <a:off x="2733675" y="209550"/>
          <a:ext cx="409575" cy="85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10</xdr:col>
      <xdr:colOff>200025</xdr:colOff>
      <xdr:row>1</xdr:row>
      <xdr:rowOff>209550</xdr:rowOff>
    </xdr:to>
    <xdr:pic>
      <xdr:nvPicPr>
        <xdr:cNvPr id="1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1" name="Line 5"/>
        <xdr:cNvSpPr>
          <a:spLocks/>
        </xdr:cNvSpPr>
      </xdr:nvSpPr>
      <xdr:spPr>
        <a:xfrm>
          <a:off x="2609850" y="209550"/>
          <a:ext cx="485775" cy="85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10</xdr:col>
      <xdr:colOff>200025</xdr:colOff>
      <xdr:row>1</xdr:row>
      <xdr:rowOff>209550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3" name="Line 5"/>
        <xdr:cNvSpPr>
          <a:spLocks/>
        </xdr:cNvSpPr>
      </xdr:nvSpPr>
      <xdr:spPr>
        <a:xfrm>
          <a:off x="2609850" y="209550"/>
          <a:ext cx="485775" cy="85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10</xdr:col>
      <xdr:colOff>200025</xdr:colOff>
      <xdr:row>1</xdr:row>
      <xdr:rowOff>209550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2609850" y="209550"/>
          <a:ext cx="485775" cy="85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10</xdr:col>
      <xdr:colOff>200025</xdr:colOff>
      <xdr:row>1</xdr:row>
      <xdr:rowOff>209550</xdr:rowOff>
    </xdr:to>
    <xdr:pic>
      <xdr:nvPicPr>
        <xdr:cNvPr id="6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7" name="Line 5"/>
        <xdr:cNvSpPr>
          <a:spLocks/>
        </xdr:cNvSpPr>
      </xdr:nvSpPr>
      <xdr:spPr>
        <a:xfrm>
          <a:off x="2609850" y="209550"/>
          <a:ext cx="485775" cy="85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10</xdr:col>
      <xdr:colOff>200025</xdr:colOff>
      <xdr:row>1</xdr:row>
      <xdr:rowOff>209550</xdr:rowOff>
    </xdr:to>
    <xdr:pic>
      <xdr:nvPicPr>
        <xdr:cNvPr id="8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0</xdr:row>
      <xdr:rowOff>209550</xdr:rowOff>
    </xdr:from>
    <xdr:to>
      <xdr:col>4</xdr:col>
      <xdr:colOff>171450</xdr:colOff>
      <xdr:row>1</xdr:row>
      <xdr:rowOff>0</xdr:rowOff>
    </xdr:to>
    <xdr:sp>
      <xdr:nvSpPr>
        <xdr:cNvPr id="9" name="Line 5"/>
        <xdr:cNvSpPr>
          <a:spLocks/>
        </xdr:cNvSpPr>
      </xdr:nvSpPr>
      <xdr:spPr>
        <a:xfrm>
          <a:off x="2609850" y="209550"/>
          <a:ext cx="485775" cy="857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0</xdr:row>
      <xdr:rowOff>0</xdr:rowOff>
    </xdr:from>
    <xdr:to>
      <xdr:col>10</xdr:col>
      <xdr:colOff>200025</xdr:colOff>
      <xdr:row>1</xdr:row>
      <xdr:rowOff>209550</xdr:rowOff>
    </xdr:to>
    <xdr:pic>
      <xdr:nvPicPr>
        <xdr:cNvPr id="10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0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3"/>
  <sheetViews>
    <sheetView showGridLines="0" zoomScalePageLayoutView="0" workbookViewId="0" topLeftCell="A1">
      <selection activeCell="O31" sqref="O31"/>
    </sheetView>
  </sheetViews>
  <sheetFormatPr defaultColWidth="9.140625" defaultRowHeight="12.75"/>
  <cols>
    <col min="1" max="1" width="3.7109375" style="0" customWidth="1"/>
    <col min="2" max="2" width="19.140625" style="0" customWidth="1"/>
    <col min="3" max="3" width="17.57421875" style="0" customWidth="1"/>
    <col min="4" max="4" width="4.00390625" style="0" customWidth="1"/>
    <col min="5" max="5" width="3.421875" style="0" customWidth="1"/>
    <col min="6" max="6" width="4.7109375" style="0" customWidth="1"/>
    <col min="7" max="7" width="3.28125" style="0" customWidth="1"/>
    <col min="8" max="8" width="5.140625" style="0" customWidth="1"/>
    <col min="9" max="9" width="4.00390625" style="0" customWidth="1"/>
    <col min="10" max="10" width="3.7109375" style="0" customWidth="1"/>
    <col min="11" max="13" width="3.8515625" style="0" customWidth="1"/>
    <col min="14" max="14" width="5.00390625" style="0" customWidth="1"/>
    <col min="15" max="15" width="3.140625" style="0" customWidth="1"/>
    <col min="16" max="16" width="4.7109375" style="0" customWidth="1"/>
    <col min="17" max="17" width="2.57421875" style="0" customWidth="1"/>
    <col min="18" max="18" width="4.421875" style="0" customWidth="1"/>
    <col min="19" max="19" width="3.28125" style="0" customWidth="1"/>
    <col min="20" max="20" width="4.00390625" style="0" customWidth="1"/>
    <col min="21" max="21" width="2.8515625" style="0" customWidth="1"/>
    <col min="22" max="23" width="4.140625" style="0" customWidth="1"/>
    <col min="24" max="24" width="4.57421875" style="0" customWidth="1"/>
    <col min="25" max="25" width="6.140625" style="0" customWidth="1"/>
    <col min="26" max="26" width="7.140625" style="0" customWidth="1"/>
    <col min="27" max="28" width="5.140625" style="0" customWidth="1"/>
    <col min="29" max="29" width="5.57421875" style="0" customWidth="1"/>
    <col min="30" max="30" width="5.28125" style="0" customWidth="1"/>
    <col min="31" max="31" width="3.00390625" style="0" customWidth="1"/>
    <col min="32" max="32" width="5.28125" style="0" customWidth="1"/>
    <col min="33" max="33" width="3.7109375" style="0" customWidth="1"/>
    <col min="34" max="34" width="2.8515625" style="0" customWidth="1"/>
    <col min="35" max="35" width="3.57421875" style="0" customWidth="1"/>
    <col min="36" max="36" width="5.28125" style="0" customWidth="1"/>
    <col min="37" max="37" width="4.8515625" style="0" customWidth="1"/>
    <col min="38" max="38" width="3.00390625" style="0" customWidth="1"/>
    <col min="39" max="39" width="5.28125" style="0" customWidth="1"/>
    <col min="40" max="40" width="5.140625" style="0" customWidth="1"/>
    <col min="41" max="42" width="4.57421875" style="0" customWidth="1"/>
    <col min="43" max="43" width="5.00390625" style="0" customWidth="1"/>
    <col min="44" max="44" width="3.7109375" style="0" customWidth="1"/>
    <col min="45" max="45" width="4.8515625" style="0" customWidth="1"/>
    <col min="46" max="46" width="5.28125" style="0" customWidth="1"/>
    <col min="47" max="47" width="3.140625" style="0" customWidth="1"/>
    <col min="48" max="48" width="3.421875" style="0" customWidth="1"/>
    <col min="49" max="49" width="5.421875" style="0" customWidth="1"/>
    <col min="50" max="50" width="3.28125" style="0" customWidth="1"/>
    <col min="51" max="51" width="4.7109375" style="0" customWidth="1"/>
    <col min="52" max="52" width="4.140625" style="0" customWidth="1"/>
    <col min="53" max="53" width="5.8515625" style="0" customWidth="1"/>
    <col min="54" max="54" width="6.7109375" style="0" customWidth="1"/>
    <col min="55" max="55" width="23.140625" style="0" bestFit="1" customWidth="1"/>
  </cols>
  <sheetData>
    <row r="1" spans="2:55" ht="23.25">
      <c r="B1" s="102"/>
      <c r="C1" s="1"/>
      <c r="D1" s="2"/>
      <c r="E1" s="241" t="s">
        <v>142</v>
      </c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</row>
    <row r="2" spans="2:55" ht="18" customHeight="1">
      <c r="B2" s="102"/>
      <c r="C2" s="1"/>
      <c r="D2" s="2"/>
      <c r="E2" s="245" t="s">
        <v>200</v>
      </c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</row>
    <row r="3" spans="2:55" ht="17.25" thickBot="1">
      <c r="B3" s="102"/>
      <c r="C3" s="1"/>
      <c r="D3" s="2"/>
      <c r="E3" s="242" t="s">
        <v>141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</row>
    <row r="4" spans="1:55" s="110" customFormat="1" ht="13.5" customHeight="1" thickBot="1">
      <c r="A4" s="113"/>
      <c r="C4" s="111"/>
      <c r="D4" s="112"/>
      <c r="E4" s="39"/>
      <c r="F4" s="114" t="s">
        <v>82</v>
      </c>
      <c r="G4" s="40"/>
      <c r="H4" s="115"/>
      <c r="I4" s="115"/>
      <c r="J4" s="115"/>
      <c r="K4" s="115"/>
      <c r="L4" s="115"/>
      <c r="M4" s="115"/>
      <c r="N4" s="115"/>
      <c r="O4" s="116"/>
      <c r="P4" s="115"/>
      <c r="Q4" s="115"/>
      <c r="R4" s="115"/>
      <c r="S4" s="116"/>
      <c r="T4" s="115"/>
      <c r="U4" s="116"/>
      <c r="V4" s="115"/>
      <c r="W4" s="115"/>
      <c r="X4" s="115"/>
      <c r="Y4" s="117"/>
      <c r="Z4" s="118"/>
      <c r="AA4" s="119"/>
      <c r="AB4" s="57"/>
      <c r="AC4" s="120" t="s">
        <v>1</v>
      </c>
      <c r="AD4" s="40"/>
      <c r="AE4" s="115"/>
      <c r="AF4" s="116"/>
      <c r="AG4" s="115"/>
      <c r="AH4" s="116"/>
      <c r="AI4" s="115"/>
      <c r="AJ4" s="119"/>
      <c r="AK4" s="116"/>
      <c r="AL4" s="120" t="s">
        <v>2</v>
      </c>
      <c r="AM4" s="40"/>
      <c r="AN4" s="115"/>
      <c r="AO4" s="116"/>
      <c r="AP4" s="115"/>
      <c r="AQ4" s="116"/>
      <c r="AR4" s="115"/>
      <c r="AS4" s="116"/>
      <c r="AT4" s="115"/>
      <c r="AU4" s="116"/>
      <c r="AV4" s="115"/>
      <c r="AW4" s="116"/>
      <c r="AX4" s="115"/>
      <c r="AY4" s="116"/>
      <c r="AZ4" s="117"/>
      <c r="BA4" s="119"/>
      <c r="BB4" s="121"/>
      <c r="BC4" s="112"/>
    </row>
    <row r="5" spans="1:55" ht="12.75">
      <c r="A5" s="5"/>
      <c r="B5" s="6"/>
      <c r="C5" s="6"/>
      <c r="D5" s="3"/>
      <c r="E5" s="41"/>
      <c r="F5" s="9" t="s">
        <v>3</v>
      </c>
      <c r="G5" s="104" t="s">
        <v>4</v>
      </c>
      <c r="H5" s="105"/>
      <c r="I5" s="97"/>
      <c r="J5" s="9" t="s">
        <v>10</v>
      </c>
      <c r="K5" s="42" t="s">
        <v>90</v>
      </c>
      <c r="L5" s="8"/>
      <c r="M5" s="42" t="s">
        <v>80</v>
      </c>
      <c r="N5" s="8"/>
      <c r="O5" s="45"/>
      <c r="P5" s="9" t="s">
        <v>71</v>
      </c>
      <c r="Q5" s="70" t="s">
        <v>5</v>
      </c>
      <c r="R5" s="9"/>
      <c r="S5" s="43"/>
      <c r="T5" s="7" t="s">
        <v>6</v>
      </c>
      <c r="U5" s="42"/>
      <c r="V5" s="8"/>
      <c r="W5" s="43" t="s">
        <v>7</v>
      </c>
      <c r="X5" s="10"/>
      <c r="Y5" s="43" t="s">
        <v>8</v>
      </c>
      <c r="Z5" s="72"/>
      <c r="AA5" s="59"/>
      <c r="AB5" s="44"/>
      <c r="AC5" s="10" t="s">
        <v>9</v>
      </c>
      <c r="AD5" s="45"/>
      <c r="AE5" s="10" t="s">
        <v>10</v>
      </c>
      <c r="AF5" s="45"/>
      <c r="AG5" s="10" t="s">
        <v>11</v>
      </c>
      <c r="AH5" s="45"/>
      <c r="AI5" s="62" t="s">
        <v>12</v>
      </c>
      <c r="AJ5" s="59"/>
      <c r="AK5" s="44"/>
      <c r="AL5" s="11" t="s">
        <v>9</v>
      </c>
      <c r="AM5" s="45"/>
      <c r="AN5" s="11" t="s">
        <v>10</v>
      </c>
      <c r="AO5" s="45"/>
      <c r="AP5" s="11" t="s">
        <v>13</v>
      </c>
      <c r="AQ5" s="45"/>
      <c r="AR5" s="11" t="s">
        <v>14</v>
      </c>
      <c r="AS5" s="45"/>
      <c r="AT5" s="8" t="s">
        <v>15</v>
      </c>
      <c r="AU5" s="43"/>
      <c r="AV5" s="8" t="s">
        <v>16</v>
      </c>
      <c r="AW5" s="43"/>
      <c r="AX5" s="8" t="s">
        <v>17</v>
      </c>
      <c r="AY5" s="43"/>
      <c r="AZ5" s="64" t="s">
        <v>75</v>
      </c>
      <c r="BA5" s="59"/>
      <c r="BB5" s="12"/>
      <c r="BC5" s="5"/>
    </row>
    <row r="6" spans="1:55" ht="18" customHeight="1" thickBot="1">
      <c r="A6" s="3"/>
      <c r="B6" s="6"/>
      <c r="C6" s="6"/>
      <c r="D6" s="13"/>
      <c r="E6" s="76" t="s">
        <v>18</v>
      </c>
      <c r="F6" s="77"/>
      <c r="G6" s="98" t="s">
        <v>19</v>
      </c>
      <c r="H6" s="77"/>
      <c r="I6" s="243" t="s">
        <v>92</v>
      </c>
      <c r="J6" s="244"/>
      <c r="K6" s="81" t="s">
        <v>91</v>
      </c>
      <c r="L6" s="77"/>
      <c r="M6" s="81" t="s">
        <v>81</v>
      </c>
      <c r="N6" s="81"/>
      <c r="O6" s="100" t="s">
        <v>70</v>
      </c>
      <c r="P6" s="99"/>
      <c r="Q6" s="79" t="s">
        <v>20</v>
      </c>
      <c r="R6" s="80"/>
      <c r="S6" s="78" t="s">
        <v>21</v>
      </c>
      <c r="T6" s="81"/>
      <c r="U6" s="82"/>
      <c r="V6" s="77"/>
      <c r="W6" s="79" t="s">
        <v>22</v>
      </c>
      <c r="X6" s="77"/>
      <c r="Y6" s="75" t="s">
        <v>23</v>
      </c>
      <c r="Z6" s="73"/>
      <c r="AA6" s="60"/>
      <c r="AB6" s="47"/>
      <c r="AC6" s="16"/>
      <c r="AD6" s="46"/>
      <c r="AE6" s="16"/>
      <c r="AF6" s="46"/>
      <c r="AG6" s="16"/>
      <c r="AH6" s="46"/>
      <c r="AI6" s="15"/>
      <c r="AJ6" s="60"/>
      <c r="AK6" s="47"/>
      <c r="AL6" s="16"/>
      <c r="AM6" s="46"/>
      <c r="AN6" s="16"/>
      <c r="AO6" s="46" t="s">
        <v>78</v>
      </c>
      <c r="AP6" s="14"/>
      <c r="AQ6" s="46"/>
      <c r="AR6" s="14"/>
      <c r="AS6" s="46"/>
      <c r="AT6" s="14"/>
      <c r="AU6" s="46"/>
      <c r="AV6" s="15"/>
      <c r="AW6" s="101"/>
      <c r="AX6" s="15"/>
      <c r="AY6" s="46"/>
      <c r="AZ6" s="16"/>
      <c r="BA6" s="60"/>
      <c r="BB6" s="3"/>
      <c r="BC6" s="3"/>
    </row>
    <row r="7" spans="1:55" ht="95.25" customHeight="1">
      <c r="A7" s="69" t="s">
        <v>24</v>
      </c>
      <c r="B7" s="53" t="s">
        <v>25</v>
      </c>
      <c r="C7" s="53" t="s">
        <v>26</v>
      </c>
      <c r="D7" s="31" t="s">
        <v>27</v>
      </c>
      <c r="E7" s="30" t="s">
        <v>28</v>
      </c>
      <c r="F7" s="17" t="s">
        <v>85</v>
      </c>
      <c r="G7" s="30" t="s">
        <v>28</v>
      </c>
      <c r="H7" s="18" t="s">
        <v>86</v>
      </c>
      <c r="I7" s="48" t="s">
        <v>67</v>
      </c>
      <c r="J7" s="19" t="s">
        <v>68</v>
      </c>
      <c r="K7" s="30" t="s">
        <v>28</v>
      </c>
      <c r="L7" s="20" t="s">
        <v>91</v>
      </c>
      <c r="M7" s="30" t="s">
        <v>28</v>
      </c>
      <c r="N7" s="20" t="s">
        <v>83</v>
      </c>
      <c r="O7" s="48" t="s">
        <v>69</v>
      </c>
      <c r="P7" s="19" t="s">
        <v>84</v>
      </c>
      <c r="Q7" s="48" t="s">
        <v>29</v>
      </c>
      <c r="R7" s="19" t="s">
        <v>87</v>
      </c>
      <c r="S7" s="30" t="s">
        <v>88</v>
      </c>
      <c r="T7" s="20" t="s">
        <v>30</v>
      </c>
      <c r="U7" s="30" t="s">
        <v>88</v>
      </c>
      <c r="V7" s="20" t="s">
        <v>31</v>
      </c>
      <c r="W7" s="30" t="s">
        <v>88</v>
      </c>
      <c r="X7" s="20" t="s">
        <v>32</v>
      </c>
      <c r="Y7" s="51" t="s">
        <v>33</v>
      </c>
      <c r="Z7" s="74" t="s">
        <v>157</v>
      </c>
      <c r="AA7" s="61" t="s">
        <v>34</v>
      </c>
      <c r="AB7" s="50" t="s">
        <v>33</v>
      </c>
      <c r="AC7" s="17" t="s">
        <v>35</v>
      </c>
      <c r="AD7" s="30" t="s">
        <v>36</v>
      </c>
      <c r="AE7" s="20" t="s">
        <v>37</v>
      </c>
      <c r="AF7" s="30" t="s">
        <v>38</v>
      </c>
      <c r="AG7" s="20" t="s">
        <v>39</v>
      </c>
      <c r="AH7" s="49" t="s">
        <v>33</v>
      </c>
      <c r="AI7" s="56" t="s">
        <v>40</v>
      </c>
      <c r="AJ7" s="63" t="s">
        <v>41</v>
      </c>
      <c r="AK7" s="49" t="s">
        <v>42</v>
      </c>
      <c r="AL7" s="20" t="s">
        <v>43</v>
      </c>
      <c r="AM7" s="49" t="s">
        <v>33</v>
      </c>
      <c r="AN7" s="20" t="s">
        <v>44</v>
      </c>
      <c r="AO7" s="51" t="s">
        <v>45</v>
      </c>
      <c r="AP7" s="20" t="s">
        <v>46</v>
      </c>
      <c r="AQ7" s="51" t="s">
        <v>47</v>
      </c>
      <c r="AR7" s="20" t="s">
        <v>48</v>
      </c>
      <c r="AS7" s="51" t="s">
        <v>74</v>
      </c>
      <c r="AT7" s="20" t="s">
        <v>73</v>
      </c>
      <c r="AU7" s="51" t="s">
        <v>49</v>
      </c>
      <c r="AV7" s="20" t="s">
        <v>50</v>
      </c>
      <c r="AW7" s="49" t="s">
        <v>33</v>
      </c>
      <c r="AX7" s="20" t="s">
        <v>51</v>
      </c>
      <c r="AY7" s="49" t="s">
        <v>77</v>
      </c>
      <c r="AZ7" s="65" t="s">
        <v>76</v>
      </c>
      <c r="BA7" s="63" t="s">
        <v>52</v>
      </c>
      <c r="BB7" s="67" t="s">
        <v>53</v>
      </c>
      <c r="BC7" s="52" t="s">
        <v>54</v>
      </c>
    </row>
    <row r="8" spans="1:55" ht="17.25" customHeight="1" thickBot="1">
      <c r="A8" s="54"/>
      <c r="B8" s="21"/>
      <c r="C8" s="21"/>
      <c r="D8" s="83"/>
      <c r="E8" s="84"/>
      <c r="F8" s="85" t="s">
        <v>55</v>
      </c>
      <c r="G8" s="86"/>
      <c r="H8" s="85" t="s">
        <v>55</v>
      </c>
      <c r="I8" s="87"/>
      <c r="J8" s="88" t="s">
        <v>56</v>
      </c>
      <c r="K8" s="87"/>
      <c r="L8" s="107" t="s">
        <v>63</v>
      </c>
      <c r="M8" s="87"/>
      <c r="N8" s="89" t="s">
        <v>57</v>
      </c>
      <c r="O8" s="87"/>
      <c r="P8" s="88" t="s">
        <v>56</v>
      </c>
      <c r="Q8" s="87"/>
      <c r="R8" s="89" t="s">
        <v>57</v>
      </c>
      <c r="S8" s="87"/>
      <c r="T8" s="89" t="s">
        <v>59</v>
      </c>
      <c r="U8" s="87"/>
      <c r="V8" s="89" t="s">
        <v>57</v>
      </c>
      <c r="W8" s="87"/>
      <c r="X8" s="89" t="s">
        <v>58</v>
      </c>
      <c r="Y8" s="87"/>
      <c r="Z8" s="90" t="s">
        <v>60</v>
      </c>
      <c r="AA8" s="91"/>
      <c r="AB8" s="92"/>
      <c r="AC8" s="85" t="s">
        <v>61</v>
      </c>
      <c r="AD8" s="86"/>
      <c r="AE8" s="89" t="s">
        <v>62</v>
      </c>
      <c r="AF8" s="87"/>
      <c r="AG8" s="89" t="s">
        <v>57</v>
      </c>
      <c r="AH8" s="93"/>
      <c r="AI8" s="90" t="s">
        <v>61</v>
      </c>
      <c r="AJ8" s="91"/>
      <c r="AK8" s="92"/>
      <c r="AL8" s="85" t="s">
        <v>63</v>
      </c>
      <c r="AM8" s="86"/>
      <c r="AN8" s="89" t="s">
        <v>64</v>
      </c>
      <c r="AO8" s="87"/>
      <c r="AP8" s="89" t="s">
        <v>65</v>
      </c>
      <c r="AQ8" s="87"/>
      <c r="AR8" s="89" t="s">
        <v>57</v>
      </c>
      <c r="AS8" s="87"/>
      <c r="AT8" s="89" t="s">
        <v>66</v>
      </c>
      <c r="AU8" s="87"/>
      <c r="AV8" s="89" t="s">
        <v>65</v>
      </c>
      <c r="AW8" s="87"/>
      <c r="AX8" s="89" t="s">
        <v>72</v>
      </c>
      <c r="AY8" s="93"/>
      <c r="AZ8" s="90" t="s">
        <v>79</v>
      </c>
      <c r="BA8" s="91"/>
      <c r="BB8" s="94"/>
      <c r="BC8" s="95"/>
    </row>
    <row r="9" spans="1:55" ht="25.5" customHeight="1">
      <c r="A9" s="147"/>
      <c r="B9" s="239" t="s">
        <v>209</v>
      </c>
      <c r="C9" s="240"/>
      <c r="D9" s="126"/>
      <c r="E9" s="127"/>
      <c r="F9" s="128"/>
      <c r="G9" s="129"/>
      <c r="H9" s="128"/>
      <c r="I9" s="130"/>
      <c r="J9" s="131"/>
      <c r="K9" s="129"/>
      <c r="L9" s="131"/>
      <c r="M9" s="129"/>
      <c r="N9" s="128"/>
      <c r="O9" s="129"/>
      <c r="P9" s="131"/>
      <c r="Q9" s="129"/>
      <c r="R9" s="128"/>
      <c r="S9" s="129"/>
      <c r="T9" s="128"/>
      <c r="U9" s="129"/>
      <c r="V9" s="128"/>
      <c r="W9" s="129"/>
      <c r="X9" s="132"/>
      <c r="Y9" s="129"/>
      <c r="Z9" s="128"/>
      <c r="AA9" s="133"/>
      <c r="AB9" s="127"/>
      <c r="AC9" s="128"/>
      <c r="AD9" s="129"/>
      <c r="AE9" s="128"/>
      <c r="AF9" s="129"/>
      <c r="AG9" s="128"/>
      <c r="AH9" s="129"/>
      <c r="AI9" s="135"/>
      <c r="AJ9" s="136"/>
      <c r="AK9" s="127"/>
      <c r="AL9" s="128"/>
      <c r="AM9" s="129"/>
      <c r="AN9" s="137"/>
      <c r="AO9" s="129"/>
      <c r="AP9" s="128"/>
      <c r="AQ9" s="129"/>
      <c r="AR9" s="128"/>
      <c r="AS9" s="129"/>
      <c r="AT9" s="128"/>
      <c r="AU9" s="129"/>
      <c r="AV9" s="128"/>
      <c r="AW9" s="129"/>
      <c r="AX9" s="128"/>
      <c r="AY9" s="129"/>
      <c r="AZ9" s="137"/>
      <c r="BA9" s="138"/>
      <c r="BB9" s="139"/>
      <c r="BC9" s="146"/>
    </row>
    <row r="10" spans="1:55" ht="15" customHeight="1">
      <c r="A10" s="147">
        <v>1</v>
      </c>
      <c r="B10" s="141" t="s">
        <v>133</v>
      </c>
      <c r="C10" s="141" t="s">
        <v>123</v>
      </c>
      <c r="D10" s="126">
        <v>59</v>
      </c>
      <c r="E10" s="127">
        <v>22</v>
      </c>
      <c r="F10" s="128">
        <f>E10*6</f>
        <v>132</v>
      </c>
      <c r="G10" s="129"/>
      <c r="H10" s="128">
        <f>G10*6</f>
        <v>0</v>
      </c>
      <c r="I10" s="130">
        <v>1</v>
      </c>
      <c r="J10" s="131">
        <f>IF(I10&lt;=4,I10*3,12+(I10-4)*3*2/3)</f>
        <v>3</v>
      </c>
      <c r="K10" s="129">
        <v>1</v>
      </c>
      <c r="L10" s="131">
        <f>K10*3</f>
        <v>3</v>
      </c>
      <c r="M10" s="129"/>
      <c r="N10" s="128">
        <f>M10*3</f>
        <v>0</v>
      </c>
      <c r="O10" s="129"/>
      <c r="P10" s="131">
        <f>IF(O10&lt;=4,O10*3,12+(O10-4)*3*2/3)</f>
        <v>0</v>
      </c>
      <c r="Q10" s="129"/>
      <c r="R10" s="128">
        <f>Q10*3</f>
        <v>0</v>
      </c>
      <c r="S10" s="129">
        <v>5</v>
      </c>
      <c r="T10" s="128">
        <f>IF(S10&gt;10,20,S10*2)</f>
        <v>10</v>
      </c>
      <c r="U10" s="129">
        <v>10</v>
      </c>
      <c r="V10" s="128">
        <f>U10*3</f>
        <v>30</v>
      </c>
      <c r="W10" s="129"/>
      <c r="X10" s="132">
        <f>W10</f>
        <v>0</v>
      </c>
      <c r="Y10" s="129" t="s">
        <v>89</v>
      </c>
      <c r="Z10" s="128">
        <f>IF(Y10="si",10,0)</f>
        <v>10</v>
      </c>
      <c r="AA10" s="133">
        <f>F10+H10+J10+N10+P10+R10+T10+V10+X10+Z10+L10</f>
        <v>188</v>
      </c>
      <c r="AB10" s="127" t="s">
        <v>89</v>
      </c>
      <c r="AC10" s="128">
        <f>IF(AB10="si",6,0)</f>
        <v>6</v>
      </c>
      <c r="AD10" s="129"/>
      <c r="AE10" s="128">
        <f>AD10*4</f>
        <v>0</v>
      </c>
      <c r="AF10" s="129"/>
      <c r="AG10" s="128">
        <f>AF10*3</f>
        <v>0</v>
      </c>
      <c r="AH10" s="129"/>
      <c r="AI10" s="135">
        <f>IF(AH10="si",6,0)</f>
        <v>0</v>
      </c>
      <c r="AJ10" s="136">
        <f>AC10+AE10+AG10+AI10</f>
        <v>6</v>
      </c>
      <c r="AK10" s="127"/>
      <c r="AL10" s="128">
        <f>AK10*3</f>
        <v>0</v>
      </c>
      <c r="AM10" s="129" t="s">
        <v>89</v>
      </c>
      <c r="AN10" s="137">
        <f>IF(AM10="si",12,0)</f>
        <v>12</v>
      </c>
      <c r="AO10" s="129"/>
      <c r="AP10" s="128">
        <f>AO10*5</f>
        <v>0</v>
      </c>
      <c r="AQ10" s="129"/>
      <c r="AR10" s="128">
        <f>AQ10*3</f>
        <v>0</v>
      </c>
      <c r="AS10" s="129"/>
      <c r="AT10" s="128">
        <f>AS10</f>
        <v>0</v>
      </c>
      <c r="AU10" s="129"/>
      <c r="AV10" s="128">
        <f>AU10*5</f>
        <v>0</v>
      </c>
      <c r="AW10" s="129"/>
      <c r="AX10" s="128">
        <f>IF(AW10="si",5,0)</f>
        <v>0</v>
      </c>
      <c r="AY10" s="129">
        <v>1</v>
      </c>
      <c r="AZ10" s="137">
        <f>AY10*1</f>
        <v>1</v>
      </c>
      <c r="BA10" s="138">
        <f>AL10+AN10+AZ10+IF(AP10+AR10+AT10+AV10+AX10&gt;10,10,AP10+AR10+AT10+AV10+AX10)</f>
        <v>13</v>
      </c>
      <c r="BB10" s="139">
        <f>AA10+AJ10+BA10</f>
        <v>207</v>
      </c>
      <c r="BC10" s="195"/>
    </row>
    <row r="11" spans="1:55" ht="15" customHeight="1">
      <c r="A11" s="147">
        <v>2</v>
      </c>
      <c r="B11" s="141" t="s">
        <v>134</v>
      </c>
      <c r="C11" s="141" t="s">
        <v>135</v>
      </c>
      <c r="D11" s="126">
        <v>64</v>
      </c>
      <c r="E11" s="127">
        <v>23</v>
      </c>
      <c r="F11" s="128">
        <f>E11*6</f>
        <v>138</v>
      </c>
      <c r="G11" s="129"/>
      <c r="H11" s="128">
        <f>G11*6</f>
        <v>0</v>
      </c>
      <c r="I11" s="130"/>
      <c r="J11" s="131">
        <f>IF(I11&lt;=4,I11*3,12+(I11-4)*3*2/3)</f>
        <v>0</v>
      </c>
      <c r="K11" s="129"/>
      <c r="L11" s="131">
        <f>K11*3</f>
        <v>0</v>
      </c>
      <c r="M11" s="129"/>
      <c r="N11" s="128">
        <f>M11*3</f>
        <v>0</v>
      </c>
      <c r="O11" s="129"/>
      <c r="P11" s="131">
        <f>IF(O11&lt;=4,O11*3,12+(O11-4)*3*2/3)</f>
        <v>0</v>
      </c>
      <c r="Q11" s="129"/>
      <c r="R11" s="128">
        <f>Q11*3</f>
        <v>0</v>
      </c>
      <c r="S11" s="129">
        <v>5</v>
      </c>
      <c r="T11" s="128">
        <f>IF(S11&gt;10,20,S11*2)</f>
        <v>10</v>
      </c>
      <c r="U11" s="129">
        <v>4</v>
      </c>
      <c r="V11" s="128">
        <f>U11*3</f>
        <v>12</v>
      </c>
      <c r="W11" s="129"/>
      <c r="X11" s="132">
        <f>W11</f>
        <v>0</v>
      </c>
      <c r="Y11" s="129"/>
      <c r="Z11" s="128">
        <f>IF(Y11="si",10,0)</f>
        <v>0</v>
      </c>
      <c r="AA11" s="133">
        <f>F11+H11+J11+N11+P11+R11+T11+V11+X11+Z11+L11</f>
        <v>160</v>
      </c>
      <c r="AB11" s="127" t="s">
        <v>89</v>
      </c>
      <c r="AC11" s="128">
        <f>IF(AB11="si",6,0)</f>
        <v>6</v>
      </c>
      <c r="AD11" s="129"/>
      <c r="AE11" s="128">
        <f>AD11*4</f>
        <v>0</v>
      </c>
      <c r="AF11" s="129"/>
      <c r="AG11" s="128">
        <f>AF11*3</f>
        <v>0</v>
      </c>
      <c r="AH11" s="129"/>
      <c r="AI11" s="135">
        <f>IF(AH11="si",6,0)</f>
        <v>0</v>
      </c>
      <c r="AJ11" s="136">
        <f>AC11+AE11+AG11+AI11</f>
        <v>6</v>
      </c>
      <c r="AK11" s="127"/>
      <c r="AL11" s="128">
        <f>AK11*3</f>
        <v>0</v>
      </c>
      <c r="AM11" s="129" t="s">
        <v>89</v>
      </c>
      <c r="AN11" s="137">
        <f>IF(AM11="si",12,0)</f>
        <v>12</v>
      </c>
      <c r="AO11" s="129"/>
      <c r="AP11" s="128">
        <f>AO11*5</f>
        <v>0</v>
      </c>
      <c r="AQ11" s="129"/>
      <c r="AR11" s="128">
        <f>AQ11*3</f>
        <v>0</v>
      </c>
      <c r="AS11" s="129"/>
      <c r="AT11" s="128">
        <f>AS11</f>
        <v>0</v>
      </c>
      <c r="AU11" s="129"/>
      <c r="AV11" s="128">
        <f>AU11*5</f>
        <v>0</v>
      </c>
      <c r="AW11" s="129"/>
      <c r="AX11" s="128">
        <f>IF(AW11="si",5,0)</f>
        <v>0</v>
      </c>
      <c r="AY11" s="129">
        <v>2</v>
      </c>
      <c r="AZ11" s="137">
        <f>AY11*1</f>
        <v>2</v>
      </c>
      <c r="BA11" s="138">
        <f>AL11+AN11+AZ11+IF(AP11+AR11+AT11+AV11+AX11&gt;10,10,AP11+AR11+AT11+AV11+AX11)</f>
        <v>14</v>
      </c>
      <c r="BB11" s="139">
        <f>AA11+AJ11+BA11</f>
        <v>180</v>
      </c>
      <c r="BC11" s="195"/>
    </row>
    <row r="12" spans="1:55" ht="15" customHeight="1">
      <c r="A12" s="147">
        <v>3</v>
      </c>
      <c r="B12" s="141" t="s">
        <v>143</v>
      </c>
      <c r="C12" s="141" t="s">
        <v>144</v>
      </c>
      <c r="D12" s="126">
        <v>58</v>
      </c>
      <c r="E12" s="127">
        <v>19</v>
      </c>
      <c r="F12" s="128">
        <f>E12*6</f>
        <v>114</v>
      </c>
      <c r="G12" s="129"/>
      <c r="H12" s="128">
        <f>G12*6</f>
        <v>0</v>
      </c>
      <c r="I12" s="130">
        <v>6</v>
      </c>
      <c r="J12" s="131">
        <f>IF(I12&lt;=4,I12*3,12+(I12-4)*3*2/3)</f>
        <v>16</v>
      </c>
      <c r="K12" s="134" t="s">
        <v>145</v>
      </c>
      <c r="L12" s="131">
        <f>K12*3</f>
        <v>6</v>
      </c>
      <c r="M12" s="129"/>
      <c r="N12" s="128">
        <f>M12*3</f>
        <v>0</v>
      </c>
      <c r="O12" s="129"/>
      <c r="P12" s="131">
        <f>IF(O12&lt;=4,O12*3,12+(O12-4)*3*2/3)</f>
        <v>0</v>
      </c>
      <c r="Q12" s="129"/>
      <c r="R12" s="128">
        <f>Q12*3</f>
        <v>0</v>
      </c>
      <c r="S12" s="129">
        <v>4</v>
      </c>
      <c r="T12" s="128">
        <f>IF(S12&gt;10,20,S12*2)</f>
        <v>8</v>
      </c>
      <c r="U12" s="129"/>
      <c r="V12" s="128">
        <f>U12*3</f>
        <v>0</v>
      </c>
      <c r="W12" s="129">
        <v>11</v>
      </c>
      <c r="X12" s="132">
        <f>W12</f>
        <v>11</v>
      </c>
      <c r="Y12" s="129" t="s">
        <v>89</v>
      </c>
      <c r="Z12" s="128">
        <f>IF(Y12="si",10,0)</f>
        <v>10</v>
      </c>
      <c r="AA12" s="133">
        <f>F12+H12+J12+N12+P12+R12+T12+V12+X12+Z12+L12</f>
        <v>165</v>
      </c>
      <c r="AB12" s="127" t="s">
        <v>89</v>
      </c>
      <c r="AC12" s="128">
        <f>IF(AB12="si",6,0)</f>
        <v>6</v>
      </c>
      <c r="AD12" s="129"/>
      <c r="AE12" s="128">
        <f>AD12*4</f>
        <v>0</v>
      </c>
      <c r="AF12" s="129"/>
      <c r="AG12" s="128">
        <f>AF12*3</f>
        <v>0</v>
      </c>
      <c r="AH12" s="129"/>
      <c r="AI12" s="135">
        <f>IF(AH12="si",6,0)</f>
        <v>0</v>
      </c>
      <c r="AJ12" s="136">
        <f>AC12+AE12+AG12+AI12</f>
        <v>6</v>
      </c>
      <c r="AK12" s="127"/>
      <c r="AL12" s="128">
        <f>AK12*3</f>
        <v>0</v>
      </c>
      <c r="AM12" s="129"/>
      <c r="AN12" s="137">
        <f>IF(AM12="si",12,0)</f>
        <v>0</v>
      </c>
      <c r="AO12" s="129"/>
      <c r="AP12" s="128">
        <f>AO12*5</f>
        <v>0</v>
      </c>
      <c r="AQ12" s="129"/>
      <c r="AR12" s="128">
        <f>AQ12*3</f>
        <v>0</v>
      </c>
      <c r="AS12" s="129"/>
      <c r="AT12" s="128">
        <f>AS12</f>
        <v>0</v>
      </c>
      <c r="AU12" s="129"/>
      <c r="AV12" s="128">
        <f>AU12*5</f>
        <v>0</v>
      </c>
      <c r="AW12" s="129"/>
      <c r="AX12" s="128">
        <f>IF(AW12="si",5,0)</f>
        <v>0</v>
      </c>
      <c r="AY12" s="129"/>
      <c r="AZ12" s="137">
        <f>AY12*1</f>
        <v>0</v>
      </c>
      <c r="BA12" s="138">
        <f>AL12+AN12+AZ12+IF(AP12+AR12+AT12+AV12+AX12&gt;10,10,AP12+AR12+AT12+AV12+AX12)</f>
        <v>0</v>
      </c>
      <c r="BB12" s="139">
        <f>AA12+AJ12+BA12</f>
        <v>171</v>
      </c>
      <c r="BC12" s="195"/>
    </row>
    <row r="13" spans="1:55" ht="15" customHeight="1">
      <c r="A13" s="147">
        <v>4</v>
      </c>
      <c r="B13" s="141" t="s">
        <v>191</v>
      </c>
      <c r="C13" s="141" t="s">
        <v>192</v>
      </c>
      <c r="D13" s="126">
        <v>68</v>
      </c>
      <c r="E13" s="127">
        <v>9</v>
      </c>
      <c r="F13" s="128">
        <f>E13*6</f>
        <v>54</v>
      </c>
      <c r="G13" s="129"/>
      <c r="H13" s="128">
        <f>G13*6</f>
        <v>0</v>
      </c>
      <c r="I13" s="130">
        <v>12</v>
      </c>
      <c r="J13" s="131">
        <f>IF(I13&lt;=4,I13*3,12+(I13-4)*3*2/3)</f>
        <v>28</v>
      </c>
      <c r="K13" s="129">
        <v>1</v>
      </c>
      <c r="L13" s="131">
        <f>K13*3</f>
        <v>3</v>
      </c>
      <c r="M13" s="129"/>
      <c r="N13" s="128">
        <f>M13*3</f>
        <v>0</v>
      </c>
      <c r="O13" s="129"/>
      <c r="P13" s="131">
        <f>IF(O13&lt;=4,O13*3,12+(O13-4)*3*2/3)</f>
        <v>0</v>
      </c>
      <c r="Q13" s="129"/>
      <c r="R13" s="128">
        <f>Q13*3</f>
        <v>0</v>
      </c>
      <c r="S13" s="129"/>
      <c r="T13" s="128">
        <f>IF(S13&gt;10,20,S13*2)</f>
        <v>0</v>
      </c>
      <c r="U13" s="129"/>
      <c r="V13" s="128">
        <f>U13*3</f>
        <v>0</v>
      </c>
      <c r="W13" s="129">
        <v>10</v>
      </c>
      <c r="X13" s="132">
        <f>W13</f>
        <v>10</v>
      </c>
      <c r="Y13" s="129"/>
      <c r="Z13" s="128">
        <f>IF(Y13="si",10,0)</f>
        <v>0</v>
      </c>
      <c r="AA13" s="133">
        <f>F13+H13+J13+N13+P13+R13+T13+V13+X13+Z13+L13</f>
        <v>95</v>
      </c>
      <c r="AB13" s="127" t="s">
        <v>89</v>
      </c>
      <c r="AC13" s="128">
        <f>IF(AB13="si",6,0)</f>
        <v>6</v>
      </c>
      <c r="AD13" s="129"/>
      <c r="AE13" s="128">
        <f>AD13*4</f>
        <v>0</v>
      </c>
      <c r="AF13" s="129">
        <v>1</v>
      </c>
      <c r="AG13" s="128">
        <f>AF13*3</f>
        <v>3</v>
      </c>
      <c r="AH13" s="129"/>
      <c r="AI13" s="135">
        <f>IF(AH13="si",6,0)</f>
        <v>0</v>
      </c>
      <c r="AJ13" s="136">
        <f>AC13+AE13+AG13+AI13</f>
        <v>9</v>
      </c>
      <c r="AK13" s="127"/>
      <c r="AL13" s="128">
        <f>AK13*3</f>
        <v>0</v>
      </c>
      <c r="AM13" s="129" t="s">
        <v>89</v>
      </c>
      <c r="AN13" s="137">
        <f>IF(AM13="si",12,0)</f>
        <v>12</v>
      </c>
      <c r="AO13" s="129"/>
      <c r="AP13" s="128">
        <f>AO13*5</f>
        <v>0</v>
      </c>
      <c r="AQ13" s="129"/>
      <c r="AR13" s="128">
        <f>AQ13*3</f>
        <v>0</v>
      </c>
      <c r="AS13" s="129"/>
      <c r="AT13" s="128">
        <f>AS13</f>
        <v>0</v>
      </c>
      <c r="AU13" s="129"/>
      <c r="AV13" s="128">
        <f>AU13*5</f>
        <v>0</v>
      </c>
      <c r="AW13" s="129"/>
      <c r="AX13" s="128">
        <f>IF(AW13="si",5,0)</f>
        <v>0</v>
      </c>
      <c r="AY13" s="129"/>
      <c r="AZ13" s="137">
        <f>AY13*1</f>
        <v>0</v>
      </c>
      <c r="BA13" s="138">
        <f>AL13+AN13+AZ13+IF(AP13+AR13+AT13+AV13+AX13&gt;10,10,AP13+AR13+AT13+AV13+AX13)</f>
        <v>12</v>
      </c>
      <c r="BB13" s="139">
        <f>AA13+AJ13+BA13</f>
        <v>116</v>
      </c>
      <c r="BC13" s="195" t="s">
        <v>189</v>
      </c>
    </row>
    <row r="14" spans="1:55" ht="15" customHeight="1" thickBot="1">
      <c r="A14" s="147"/>
      <c r="B14" s="141"/>
      <c r="C14" s="141"/>
      <c r="D14" s="126"/>
      <c r="E14" s="127"/>
      <c r="F14" s="128"/>
      <c r="G14" s="129"/>
      <c r="H14" s="128"/>
      <c r="I14" s="130"/>
      <c r="J14" s="131"/>
      <c r="K14" s="129"/>
      <c r="L14" s="131"/>
      <c r="M14" s="129"/>
      <c r="N14" s="128"/>
      <c r="O14" s="129"/>
      <c r="P14" s="131"/>
      <c r="Q14" s="129"/>
      <c r="R14" s="128"/>
      <c r="S14" s="129"/>
      <c r="T14" s="128"/>
      <c r="U14" s="129"/>
      <c r="V14" s="128"/>
      <c r="W14" s="129"/>
      <c r="X14" s="132"/>
      <c r="Y14" s="129"/>
      <c r="Z14" s="128"/>
      <c r="AA14" s="133"/>
      <c r="AB14" s="127"/>
      <c r="AC14" s="128"/>
      <c r="AD14" s="129"/>
      <c r="AE14" s="128"/>
      <c r="AF14" s="129"/>
      <c r="AG14" s="128"/>
      <c r="AH14" s="129"/>
      <c r="AI14" s="135"/>
      <c r="AJ14" s="136"/>
      <c r="AK14" s="127"/>
      <c r="AL14" s="128"/>
      <c r="AM14" s="129"/>
      <c r="AN14" s="137"/>
      <c r="AO14" s="129"/>
      <c r="AP14" s="128"/>
      <c r="AQ14" s="129"/>
      <c r="AR14" s="128"/>
      <c r="AS14" s="129"/>
      <c r="AT14" s="128"/>
      <c r="AU14" s="129"/>
      <c r="AV14" s="128"/>
      <c r="AW14" s="129"/>
      <c r="AX14" s="128"/>
      <c r="AY14" s="129"/>
      <c r="AZ14" s="137"/>
      <c r="BA14" s="138"/>
      <c r="BB14" s="139"/>
      <c r="BC14" s="195"/>
    </row>
    <row r="15" spans="1:55" ht="15" customHeight="1">
      <c r="A15" s="147"/>
      <c r="B15" s="239" t="s">
        <v>136</v>
      </c>
      <c r="C15" s="240"/>
      <c r="D15" s="126"/>
      <c r="E15" s="127"/>
      <c r="F15" s="128"/>
      <c r="G15" s="129"/>
      <c r="H15" s="128"/>
      <c r="I15" s="130"/>
      <c r="J15" s="131"/>
      <c r="K15" s="129"/>
      <c r="L15" s="131"/>
      <c r="M15" s="129"/>
      <c r="N15" s="128"/>
      <c r="O15" s="129"/>
      <c r="P15" s="131"/>
      <c r="Q15" s="129"/>
      <c r="R15" s="128"/>
      <c r="S15" s="129"/>
      <c r="T15" s="128"/>
      <c r="U15" s="129"/>
      <c r="V15" s="128"/>
      <c r="W15" s="129"/>
      <c r="X15" s="132"/>
      <c r="Y15" s="129"/>
      <c r="Z15" s="128"/>
      <c r="AA15" s="133"/>
      <c r="AB15" s="127"/>
      <c r="AC15" s="128"/>
      <c r="AD15" s="129"/>
      <c r="AE15" s="128"/>
      <c r="AF15" s="129"/>
      <c r="AG15" s="128"/>
      <c r="AH15" s="129"/>
      <c r="AI15" s="135"/>
      <c r="AJ15" s="136"/>
      <c r="AK15" s="127"/>
      <c r="AL15" s="128"/>
      <c r="AM15" s="129"/>
      <c r="AN15" s="137"/>
      <c r="AO15" s="129"/>
      <c r="AP15" s="128"/>
      <c r="AQ15" s="129"/>
      <c r="AR15" s="128"/>
      <c r="AS15" s="129"/>
      <c r="AT15" s="128"/>
      <c r="AU15" s="129"/>
      <c r="AV15" s="128"/>
      <c r="AW15" s="129"/>
      <c r="AX15" s="128"/>
      <c r="AY15" s="129"/>
      <c r="AZ15" s="137"/>
      <c r="BA15" s="138"/>
      <c r="BB15" s="139"/>
      <c r="BC15" s="195"/>
    </row>
    <row r="16" spans="1:55" ht="15" customHeight="1">
      <c r="A16" s="145">
        <v>1</v>
      </c>
      <c r="B16" s="141" t="s">
        <v>137</v>
      </c>
      <c r="C16" s="141" t="s">
        <v>138</v>
      </c>
      <c r="D16" s="126">
        <v>56</v>
      </c>
      <c r="E16" s="127">
        <v>17</v>
      </c>
      <c r="F16" s="128">
        <f>E16*6</f>
        <v>102</v>
      </c>
      <c r="G16" s="129"/>
      <c r="H16" s="128">
        <f>G16*6</f>
        <v>0</v>
      </c>
      <c r="I16" s="130">
        <v>4</v>
      </c>
      <c r="J16" s="131">
        <f>IF(I16&lt;=4,I16*3,12+(I16-4)*3*2/3)</f>
        <v>12</v>
      </c>
      <c r="K16" s="129">
        <v>14</v>
      </c>
      <c r="L16" s="131">
        <f>K16*3</f>
        <v>42</v>
      </c>
      <c r="M16" s="129"/>
      <c r="N16" s="128">
        <f>M16*3</f>
        <v>0</v>
      </c>
      <c r="O16" s="129"/>
      <c r="P16" s="131">
        <f>IF(O16&lt;=4,O16*3,12+(O16-4)*3*2/3)</f>
        <v>0</v>
      </c>
      <c r="Q16" s="129"/>
      <c r="R16" s="128">
        <f>Q16*3</f>
        <v>0</v>
      </c>
      <c r="S16" s="129">
        <v>5</v>
      </c>
      <c r="T16" s="128">
        <f>IF(S16&gt;10,20,S16*2)</f>
        <v>10</v>
      </c>
      <c r="U16" s="129">
        <v>10</v>
      </c>
      <c r="V16" s="128">
        <f>U16*3</f>
        <v>30</v>
      </c>
      <c r="W16" s="129"/>
      <c r="X16" s="132">
        <f>W16</f>
        <v>0</v>
      </c>
      <c r="Y16" s="129" t="s">
        <v>89</v>
      </c>
      <c r="Z16" s="128">
        <f>IF(Y16="si",10,0)</f>
        <v>10</v>
      </c>
      <c r="AA16" s="133">
        <f>F16+H16+J16+N16+P16+R16+T16+V16+X16+Z16+L16</f>
        <v>206</v>
      </c>
      <c r="AB16" s="127"/>
      <c r="AC16" s="128">
        <f>IF(AB16="si",6,0)</f>
        <v>0</v>
      </c>
      <c r="AD16" s="129"/>
      <c r="AE16" s="128">
        <f>AD16*4</f>
        <v>0</v>
      </c>
      <c r="AF16" s="129">
        <v>0</v>
      </c>
      <c r="AG16" s="128">
        <f>AF16*3</f>
        <v>0</v>
      </c>
      <c r="AH16" s="129"/>
      <c r="AI16" s="135">
        <f>IF(AH16="si",6,0)</f>
        <v>0</v>
      </c>
      <c r="AJ16" s="136">
        <f>AC16+AE16+AG16+AI16</f>
        <v>0</v>
      </c>
      <c r="AK16" s="127"/>
      <c r="AL16" s="128">
        <f>AK16*3</f>
        <v>0</v>
      </c>
      <c r="AM16" s="129"/>
      <c r="AN16" s="137">
        <f>IF(AM16="si",12,0)</f>
        <v>0</v>
      </c>
      <c r="AO16" s="129"/>
      <c r="AP16" s="128">
        <f>AO16*5</f>
        <v>0</v>
      </c>
      <c r="AQ16" s="129"/>
      <c r="AR16" s="128">
        <f>AQ16*3</f>
        <v>0</v>
      </c>
      <c r="AS16" s="129"/>
      <c r="AT16" s="128">
        <f>AS16</f>
        <v>0</v>
      </c>
      <c r="AU16" s="129"/>
      <c r="AV16" s="128">
        <f>AU16*5</f>
        <v>0</v>
      </c>
      <c r="AW16" s="129"/>
      <c r="AX16" s="128">
        <f>IF(AW16="si",5,0)</f>
        <v>0</v>
      </c>
      <c r="AY16" s="129"/>
      <c r="AZ16" s="137">
        <f>AY16*1</f>
        <v>0</v>
      </c>
      <c r="BA16" s="138">
        <f>AL16+AN16+AZ16+IF(AP16+AR16+AT16+AV16+AX16&gt;10,10,AP16+AR16+AT16+AV16+AX16)</f>
        <v>0</v>
      </c>
      <c r="BB16" s="139">
        <f>AA16+AJ16+BA16</f>
        <v>206</v>
      </c>
      <c r="BC16" s="195"/>
    </row>
    <row r="17" spans="1:55" ht="15" customHeight="1">
      <c r="A17" s="145">
        <v>2</v>
      </c>
      <c r="B17" s="141" t="s">
        <v>149</v>
      </c>
      <c r="C17" s="141" t="s">
        <v>150</v>
      </c>
      <c r="D17" s="126">
        <v>58</v>
      </c>
      <c r="E17" s="127">
        <v>4</v>
      </c>
      <c r="F17" s="128">
        <f>E17*6</f>
        <v>24</v>
      </c>
      <c r="G17" s="129"/>
      <c r="H17" s="128">
        <f>G17*6</f>
        <v>0</v>
      </c>
      <c r="I17" s="130">
        <v>9</v>
      </c>
      <c r="J17" s="131">
        <f>IF(I17&lt;=4,I17*3,12+(I17-4)*3*2/3)</f>
        <v>22</v>
      </c>
      <c r="K17" s="129">
        <v>12</v>
      </c>
      <c r="L17" s="131">
        <f>K17*3</f>
        <v>36</v>
      </c>
      <c r="M17" s="129"/>
      <c r="N17" s="128">
        <f>M17*3</f>
        <v>0</v>
      </c>
      <c r="O17" s="129"/>
      <c r="P17" s="131">
        <f>IF(O17&lt;=4,O17*3,12+(O17-4)*3*2/3)</f>
        <v>0</v>
      </c>
      <c r="Q17" s="129"/>
      <c r="R17" s="128">
        <f>Q17*3</f>
        <v>0</v>
      </c>
      <c r="S17" s="129">
        <v>3</v>
      </c>
      <c r="T17" s="128">
        <f>IF(S17&gt;10,20,S17*2)</f>
        <v>6</v>
      </c>
      <c r="U17" s="129"/>
      <c r="V17" s="128">
        <f>U17*3</f>
        <v>0</v>
      </c>
      <c r="W17" s="129"/>
      <c r="X17" s="132">
        <f>W17</f>
        <v>0</v>
      </c>
      <c r="Y17" s="129"/>
      <c r="Z17" s="128">
        <f>IF(Y17="si",10,0)</f>
        <v>0</v>
      </c>
      <c r="AA17" s="133">
        <f>F17+H17+J17+N17+P17+R17+T17+V17+X17+Z17+L17</f>
        <v>88</v>
      </c>
      <c r="AB17" s="127"/>
      <c r="AC17" s="128">
        <f>IF(AB17="si",6,0)</f>
        <v>0</v>
      </c>
      <c r="AD17" s="129"/>
      <c r="AE17" s="128">
        <f>AD17*4</f>
        <v>0</v>
      </c>
      <c r="AF17" s="129">
        <v>0</v>
      </c>
      <c r="AG17" s="128">
        <f>AF17*3</f>
        <v>0</v>
      </c>
      <c r="AH17" s="129"/>
      <c r="AI17" s="135">
        <f>IF(AH17="si",6,0)</f>
        <v>0</v>
      </c>
      <c r="AJ17" s="136">
        <f>AC17+AE17+AG17+AI17</f>
        <v>0</v>
      </c>
      <c r="AK17" s="127"/>
      <c r="AL17" s="128">
        <f>AK17*3</f>
        <v>0</v>
      </c>
      <c r="AM17" s="129"/>
      <c r="AN17" s="137">
        <f>IF(AM17="si",12,0)</f>
        <v>0</v>
      </c>
      <c r="AO17" s="129"/>
      <c r="AP17" s="128">
        <f>AO17*5</f>
        <v>0</v>
      </c>
      <c r="AQ17" s="129"/>
      <c r="AR17" s="128">
        <f>AQ17*3</f>
        <v>0</v>
      </c>
      <c r="AS17" s="129"/>
      <c r="AT17" s="128">
        <f>AS17</f>
        <v>0</v>
      </c>
      <c r="AU17" s="129"/>
      <c r="AV17" s="128">
        <f>AU17*5</f>
        <v>0</v>
      </c>
      <c r="AW17" s="129"/>
      <c r="AX17" s="128">
        <f>IF(AW17="si",5,0)</f>
        <v>0</v>
      </c>
      <c r="AY17" s="129"/>
      <c r="AZ17" s="137">
        <f>AY17*1</f>
        <v>0</v>
      </c>
      <c r="BA17" s="138">
        <f>AL17+AN17+AZ17+IF(AP17+AR17+AT17+AV17+AX17&gt;10,10,AP17+AR17+AT17+AV17+AX17)</f>
        <v>0</v>
      </c>
      <c r="BB17" s="139">
        <f>AA17+AJ17+BA17</f>
        <v>88</v>
      </c>
      <c r="BC17" s="195"/>
    </row>
    <row r="18" spans="1:55" ht="14.25" customHeight="1">
      <c r="A18" s="145">
        <v>3</v>
      </c>
      <c r="B18" s="141" t="s">
        <v>190</v>
      </c>
      <c r="C18" s="141" t="s">
        <v>93</v>
      </c>
      <c r="D18" s="126">
        <v>58</v>
      </c>
      <c r="E18" s="127">
        <v>3</v>
      </c>
      <c r="F18" s="128">
        <f>E18*6</f>
        <v>18</v>
      </c>
      <c r="G18" s="129"/>
      <c r="H18" s="128">
        <f>G18*6</f>
        <v>0</v>
      </c>
      <c r="I18" s="130">
        <v>13</v>
      </c>
      <c r="J18" s="131">
        <f>IF(I18&lt;=4,I18*3,12+(I18-4)*3*2/3)</f>
        <v>30</v>
      </c>
      <c r="K18" s="129">
        <v>12</v>
      </c>
      <c r="L18" s="131">
        <f>K18*3</f>
        <v>36</v>
      </c>
      <c r="M18" s="129"/>
      <c r="N18" s="128">
        <f>M18*3</f>
        <v>0</v>
      </c>
      <c r="O18" s="129"/>
      <c r="P18" s="131">
        <f>IF(O18&lt;=4,O18*3,12+(O18-4)*3*2/3)</f>
        <v>0</v>
      </c>
      <c r="Q18" s="129"/>
      <c r="R18" s="128">
        <f>Q18*3</f>
        <v>0</v>
      </c>
      <c r="S18" s="129"/>
      <c r="T18" s="128">
        <f>IF(S18&gt;10,20,S18*2)</f>
        <v>0</v>
      </c>
      <c r="U18" s="129"/>
      <c r="V18" s="128">
        <f>U18*3</f>
        <v>0</v>
      </c>
      <c r="W18" s="129"/>
      <c r="X18" s="132">
        <f>W18</f>
        <v>0</v>
      </c>
      <c r="Y18" s="129"/>
      <c r="Z18" s="128">
        <f>IF(Y18="si",10,0)</f>
        <v>0</v>
      </c>
      <c r="AA18" s="133">
        <f>F18+H18+J18+N18+P18+R18+T18+V18+X18+Z18+L18</f>
        <v>84</v>
      </c>
      <c r="AB18" s="127" t="s">
        <v>89</v>
      </c>
      <c r="AC18" s="128">
        <f>IF(AB18="si",6,0)</f>
        <v>6</v>
      </c>
      <c r="AD18" s="129"/>
      <c r="AE18" s="128">
        <f>AD18*4</f>
        <v>0</v>
      </c>
      <c r="AF18" s="129"/>
      <c r="AG18" s="128">
        <f>AF18*3</f>
        <v>0</v>
      </c>
      <c r="AH18" s="129"/>
      <c r="AI18" s="135">
        <f>IF(AH18="si",6,0)</f>
        <v>0</v>
      </c>
      <c r="AJ18" s="136">
        <f>AC18+AE18+AG18+AI18</f>
        <v>6</v>
      </c>
      <c r="AK18" s="127"/>
      <c r="AL18" s="128">
        <f>AK18*3</f>
        <v>0</v>
      </c>
      <c r="AM18" s="129" t="s">
        <v>89</v>
      </c>
      <c r="AN18" s="137">
        <f>IF(AM18="si",12,0)</f>
        <v>12</v>
      </c>
      <c r="AO18" s="129"/>
      <c r="AP18" s="128">
        <f>AO18*5</f>
        <v>0</v>
      </c>
      <c r="AQ18" s="129"/>
      <c r="AR18" s="128">
        <f>AQ18*3</f>
        <v>0</v>
      </c>
      <c r="AS18" s="129"/>
      <c r="AT18" s="128">
        <f>AS18</f>
        <v>0</v>
      </c>
      <c r="AU18" s="129"/>
      <c r="AV18" s="128">
        <f>AU18*5</f>
        <v>0</v>
      </c>
      <c r="AW18" s="129"/>
      <c r="AX18" s="128">
        <f>IF(AW18="si",5,0)</f>
        <v>0</v>
      </c>
      <c r="AY18" s="129"/>
      <c r="AZ18" s="137">
        <f>AY18*1</f>
        <v>0</v>
      </c>
      <c r="BA18" s="138">
        <f>AL18+AN18+AZ18+IF(AP18+AR18+AT18+AV18+AX18&gt;10,10,AP18+AR18+AT18+AV18+AX18)</f>
        <v>12</v>
      </c>
      <c r="BB18" s="139">
        <f>AA18+AJ18+BA18</f>
        <v>102</v>
      </c>
      <c r="BC18" s="195" t="s">
        <v>189</v>
      </c>
    </row>
    <row r="19" spans="1:55" s="124" customFormat="1" ht="12.75">
      <c r="A19" s="122"/>
      <c r="B19" s="122"/>
      <c r="C19" s="123"/>
      <c r="G19" s="122"/>
      <c r="H19" s="123"/>
      <c r="I19" s="123"/>
      <c r="J19" s="123"/>
      <c r="K19" s="125"/>
      <c r="L19" s="123"/>
      <c r="M19" s="123"/>
      <c r="N19" s="123"/>
      <c r="O19" s="122"/>
      <c r="P19" s="123"/>
      <c r="Q19" s="123"/>
      <c r="R19" s="123"/>
      <c r="S19" s="122"/>
      <c r="T19" s="123"/>
      <c r="U19" s="122"/>
      <c r="V19" s="123"/>
      <c r="W19" s="123"/>
      <c r="X19" s="123"/>
      <c r="Y19" s="123"/>
      <c r="Z19" s="123"/>
      <c r="AA19" s="123"/>
      <c r="AB19" s="122"/>
      <c r="AC19" s="123"/>
      <c r="AD19" s="122"/>
      <c r="AE19" s="123"/>
      <c r="AF19" s="122"/>
      <c r="AG19" s="123"/>
      <c r="AH19" s="122"/>
      <c r="AI19" s="123"/>
      <c r="AJ19" s="123"/>
      <c r="AK19" s="122"/>
      <c r="AL19" s="123"/>
      <c r="AM19" s="122"/>
      <c r="AN19" s="123"/>
      <c r="AO19" s="122"/>
      <c r="AP19" s="123"/>
      <c r="AQ19" s="122"/>
      <c r="AR19" s="123"/>
      <c r="AS19" s="122"/>
      <c r="AT19" s="123"/>
      <c r="AU19" s="122"/>
      <c r="AV19" s="123"/>
      <c r="AW19" s="122"/>
      <c r="AX19" s="123"/>
      <c r="BA19" s="123"/>
      <c r="BB19" s="123"/>
      <c r="BC19" s="122"/>
    </row>
    <row r="20" spans="1:55" ht="15">
      <c r="A20" s="25"/>
      <c r="B20" s="24"/>
      <c r="C20" s="24"/>
      <c r="D20" s="4"/>
      <c r="E20" s="3"/>
      <c r="F20" s="3"/>
      <c r="G20" s="3"/>
      <c r="H20" s="3"/>
      <c r="I20" s="3"/>
      <c r="J20" s="3"/>
      <c r="K20" s="108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26"/>
      <c r="AO20" s="25"/>
      <c r="AP20" s="26"/>
      <c r="AQ20" s="25"/>
      <c r="AR20" s="26"/>
      <c r="AS20" s="25"/>
      <c r="AT20" s="26"/>
      <c r="AU20" s="25"/>
      <c r="AV20" s="26"/>
      <c r="AW20" s="25"/>
      <c r="AX20" s="26"/>
      <c r="BA20" s="26"/>
      <c r="BB20" s="26"/>
      <c r="BC20" s="27"/>
    </row>
    <row r="21" spans="1:50" ht="15.75">
      <c r="A21" s="25"/>
      <c r="B21" s="25"/>
      <c r="C21" s="28" t="s">
        <v>199</v>
      </c>
      <c r="D21" s="25"/>
      <c r="E21" s="25"/>
      <c r="F21" s="25"/>
      <c r="G21" s="25"/>
      <c r="H21" s="25"/>
      <c r="I21" s="25"/>
      <c r="J21" s="25"/>
      <c r="K21" s="108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64" t="s">
        <v>207</v>
      </c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8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6"/>
      <c r="AW21" s="25"/>
      <c r="AX21" s="26"/>
    </row>
    <row r="23" spans="1:50" ht="15">
      <c r="A23" s="25"/>
      <c r="B23" s="24"/>
      <c r="C23" s="24"/>
      <c r="D23" s="25"/>
      <c r="E23" s="25"/>
      <c r="F23" s="26"/>
      <c r="G23" s="25"/>
      <c r="H23" s="26"/>
      <c r="I23" s="26"/>
      <c r="J23" s="26"/>
      <c r="K23" s="108"/>
      <c r="L23" s="26"/>
      <c r="M23" s="26"/>
      <c r="N23" s="26"/>
      <c r="O23" s="25"/>
      <c r="P23" s="26"/>
      <c r="Q23" s="26"/>
      <c r="R23" s="26"/>
      <c r="S23" s="25"/>
      <c r="T23" s="26"/>
      <c r="U23" s="25"/>
      <c r="V23" s="26"/>
      <c r="W23" s="26"/>
      <c r="X23" s="26"/>
      <c r="Y23" s="26"/>
      <c r="Z23" s="26"/>
      <c r="AA23" s="26"/>
      <c r="AB23" s="25"/>
      <c r="AC23" s="26"/>
      <c r="AD23" s="25"/>
      <c r="AE23" s="26"/>
      <c r="AF23" s="25"/>
      <c r="AG23" s="26"/>
      <c r="AH23" s="25"/>
      <c r="AI23" s="26"/>
      <c r="AJ23" s="26"/>
      <c r="AK23" s="29" t="s">
        <v>0</v>
      </c>
      <c r="AL23" s="26"/>
      <c r="AM23" s="25"/>
      <c r="AN23" s="26"/>
      <c r="AO23" s="25"/>
      <c r="AP23" s="26"/>
      <c r="AQ23" s="25"/>
      <c r="AR23" s="26"/>
      <c r="AS23" s="25"/>
      <c r="AT23" s="26"/>
      <c r="AU23" s="25"/>
      <c r="AV23" s="26"/>
      <c r="AW23" s="25"/>
      <c r="AX23" s="26"/>
    </row>
    <row r="24" spans="1:50" ht="12.75">
      <c r="A24" s="25"/>
      <c r="B24" s="24"/>
      <c r="C24" s="24"/>
      <c r="D24" s="25"/>
      <c r="E24" s="25"/>
      <c r="F24" s="26"/>
      <c r="G24" s="25"/>
      <c r="H24" s="26"/>
      <c r="I24" s="26"/>
      <c r="J24" s="26"/>
      <c r="K24" s="108"/>
      <c r="L24" s="26"/>
      <c r="M24" s="26"/>
      <c r="N24" s="26"/>
      <c r="O24" s="25"/>
      <c r="P24" s="26"/>
      <c r="Q24" s="26"/>
      <c r="R24" s="26"/>
      <c r="S24" s="25"/>
      <c r="T24" s="26"/>
      <c r="U24" s="25"/>
      <c r="V24" s="26"/>
      <c r="W24" s="26"/>
      <c r="X24" s="26"/>
      <c r="Y24" s="26"/>
      <c r="Z24" s="26"/>
      <c r="AA24" s="26"/>
      <c r="AB24" s="25"/>
      <c r="AC24" s="26"/>
      <c r="AD24" s="25"/>
      <c r="AE24" s="26"/>
      <c r="AF24" s="25"/>
      <c r="AG24" s="26"/>
      <c r="AH24" s="25"/>
      <c r="AI24" s="26"/>
      <c r="AJ24" s="26"/>
      <c r="AK24" s="25"/>
      <c r="AL24" s="26"/>
      <c r="AM24" s="25"/>
      <c r="AN24" s="26"/>
      <c r="AO24" s="25"/>
      <c r="AP24" s="26"/>
      <c r="AQ24" s="25"/>
      <c r="AR24" s="26"/>
      <c r="AS24" s="25"/>
      <c r="AT24" s="26"/>
      <c r="AU24" s="25"/>
      <c r="AV24" s="26"/>
      <c r="AW24" s="25"/>
      <c r="AX24" s="26"/>
    </row>
    <row r="33" ht="12.75">
      <c r="B33" s="109"/>
    </row>
  </sheetData>
  <sheetProtection/>
  <mergeCells count="6">
    <mergeCell ref="B15:C15"/>
    <mergeCell ref="E1:BC1"/>
    <mergeCell ref="E3:BC3"/>
    <mergeCell ref="I6:J6"/>
    <mergeCell ref="B9:C9"/>
    <mergeCell ref="E2:BC2"/>
  </mergeCells>
  <printOptions horizontalCentered="1" verticalCentered="1"/>
  <pageMargins left="0.5905511811023623" right="0.1968503937007874" top="0.11811023622047245" bottom="0.1968503937007874" header="0.5118110236220472" footer="0.5118110236220472"/>
  <pageSetup horizontalDpi="360" verticalDpi="360" orientation="landscape" paperSize="8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3"/>
  <sheetViews>
    <sheetView showGridLine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35" sqref="I35"/>
    </sheetView>
  </sheetViews>
  <sheetFormatPr defaultColWidth="9.140625" defaultRowHeight="12.75"/>
  <cols>
    <col min="1" max="1" width="3.7109375" style="0" customWidth="1"/>
    <col min="2" max="2" width="19.140625" style="0" customWidth="1"/>
    <col min="3" max="3" width="15.7109375" style="0" customWidth="1"/>
    <col min="4" max="4" width="5.00390625" style="0" customWidth="1"/>
    <col min="5" max="5" width="3.421875" style="0" customWidth="1"/>
    <col min="6" max="6" width="4.7109375" style="0" customWidth="1"/>
    <col min="7" max="7" width="2.421875" style="0" customWidth="1"/>
    <col min="8" max="8" width="5.140625" style="0" customWidth="1"/>
    <col min="9" max="9" width="4.00390625" style="0" customWidth="1"/>
    <col min="10" max="10" width="3.7109375" style="0" customWidth="1"/>
    <col min="11" max="13" width="3.8515625" style="0" customWidth="1"/>
    <col min="14" max="14" width="5.00390625" style="0" customWidth="1"/>
    <col min="15" max="15" width="3.140625" style="0" customWidth="1"/>
    <col min="16" max="16" width="4.7109375" style="0" customWidth="1"/>
    <col min="17" max="17" width="2.57421875" style="0" customWidth="1"/>
    <col min="18" max="18" width="4.421875" style="0" customWidth="1"/>
    <col min="19" max="19" width="3.28125" style="0" customWidth="1"/>
    <col min="20" max="20" width="4.00390625" style="0" customWidth="1"/>
    <col min="21" max="21" width="2.8515625" style="0" customWidth="1"/>
    <col min="22" max="23" width="4.140625" style="0" customWidth="1"/>
    <col min="24" max="24" width="4.57421875" style="0" customWidth="1"/>
    <col min="25" max="25" width="6.140625" style="0" customWidth="1"/>
    <col min="26" max="26" width="7.140625" style="0" customWidth="1"/>
    <col min="27" max="28" width="5.140625" style="0" customWidth="1"/>
    <col min="29" max="29" width="5.57421875" style="0" customWidth="1"/>
    <col min="30" max="30" width="5.28125" style="0" customWidth="1"/>
    <col min="31" max="31" width="3.00390625" style="0" customWidth="1"/>
    <col min="32" max="32" width="5.28125" style="0" customWidth="1"/>
    <col min="33" max="33" width="3.7109375" style="0" customWidth="1"/>
    <col min="34" max="34" width="2.8515625" style="0" customWidth="1"/>
    <col min="35" max="35" width="3.57421875" style="0" customWidth="1"/>
    <col min="36" max="36" width="5.28125" style="0" customWidth="1"/>
    <col min="37" max="37" width="4.8515625" style="0" customWidth="1"/>
    <col min="38" max="38" width="3.00390625" style="0" customWidth="1"/>
    <col min="39" max="39" width="5.28125" style="0" customWidth="1"/>
    <col min="40" max="40" width="5.140625" style="0" customWidth="1"/>
    <col min="41" max="42" width="4.57421875" style="0" customWidth="1"/>
    <col min="43" max="43" width="5.00390625" style="0" customWidth="1"/>
    <col min="44" max="44" width="3.7109375" style="0" customWidth="1"/>
    <col min="45" max="45" width="4.8515625" style="0" customWidth="1"/>
    <col min="46" max="46" width="5.28125" style="0" customWidth="1"/>
    <col min="47" max="47" width="3.140625" style="0" customWidth="1"/>
    <col min="48" max="48" width="3.421875" style="0" customWidth="1"/>
    <col min="49" max="49" width="5.421875" style="0" customWidth="1"/>
    <col min="50" max="50" width="3.28125" style="0" customWidth="1"/>
    <col min="51" max="51" width="4.7109375" style="0" customWidth="1"/>
    <col min="52" max="52" width="4.140625" style="0" customWidth="1"/>
    <col min="53" max="53" width="5.8515625" style="0" customWidth="1"/>
    <col min="54" max="54" width="5.140625" style="0" customWidth="1"/>
    <col min="55" max="55" width="23.140625" style="0" bestFit="1" customWidth="1"/>
  </cols>
  <sheetData>
    <row r="1" spans="2:55" ht="23.25">
      <c r="B1" s="102"/>
      <c r="C1" s="1"/>
      <c r="D1" s="2"/>
      <c r="E1" s="241" t="s">
        <v>142</v>
      </c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</row>
    <row r="2" spans="2:55" ht="16.5">
      <c r="B2" s="102"/>
      <c r="C2" s="1"/>
      <c r="D2" s="2"/>
      <c r="E2" s="245" t="s">
        <v>200</v>
      </c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</row>
    <row r="3" spans="2:55" ht="17.25" thickBot="1">
      <c r="B3" s="102"/>
      <c r="C3" s="1"/>
      <c r="D3" s="2"/>
      <c r="E3" s="242" t="s">
        <v>141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</row>
    <row r="4" spans="1:55" s="110" customFormat="1" ht="13.5" customHeight="1" thickBot="1">
      <c r="A4" s="113"/>
      <c r="C4" s="111"/>
      <c r="D4" s="112"/>
      <c r="E4" s="39"/>
      <c r="F4" s="114" t="s">
        <v>82</v>
      </c>
      <c r="G4" s="40"/>
      <c r="H4" s="115"/>
      <c r="I4" s="115"/>
      <c r="J4" s="115"/>
      <c r="K4" s="115"/>
      <c r="L4" s="115"/>
      <c r="M4" s="115"/>
      <c r="N4" s="115"/>
      <c r="O4" s="116"/>
      <c r="P4" s="115"/>
      <c r="Q4" s="115"/>
      <c r="R4" s="115"/>
      <c r="S4" s="116"/>
      <c r="T4" s="115"/>
      <c r="U4" s="116"/>
      <c r="V4" s="115"/>
      <c r="W4" s="115"/>
      <c r="X4" s="115"/>
      <c r="Y4" s="117"/>
      <c r="Z4" s="118"/>
      <c r="AA4" s="119"/>
      <c r="AB4" s="57"/>
      <c r="AC4" s="120" t="s">
        <v>1</v>
      </c>
      <c r="AD4" s="40"/>
      <c r="AE4" s="115"/>
      <c r="AF4" s="116"/>
      <c r="AG4" s="115"/>
      <c r="AH4" s="116"/>
      <c r="AI4" s="115"/>
      <c r="AJ4" s="119"/>
      <c r="AK4" s="116"/>
      <c r="AL4" s="120" t="s">
        <v>2</v>
      </c>
      <c r="AM4" s="40"/>
      <c r="AN4" s="115"/>
      <c r="AO4" s="116"/>
      <c r="AP4" s="115"/>
      <c r="AQ4" s="116"/>
      <c r="AR4" s="115"/>
      <c r="AS4" s="116"/>
      <c r="AT4" s="115"/>
      <c r="AU4" s="116"/>
      <c r="AV4" s="115"/>
      <c r="AW4" s="116"/>
      <c r="AX4" s="115"/>
      <c r="AY4" s="116"/>
      <c r="AZ4" s="117"/>
      <c r="BA4" s="119"/>
      <c r="BB4" s="121"/>
      <c r="BC4" s="112"/>
    </row>
    <row r="5" spans="1:55" ht="12.75">
      <c r="A5" s="5"/>
      <c r="B5" s="6"/>
      <c r="C5" s="6"/>
      <c r="D5" s="3"/>
      <c r="E5" s="41"/>
      <c r="F5" s="9" t="s">
        <v>3</v>
      </c>
      <c r="G5" s="104" t="s">
        <v>4</v>
      </c>
      <c r="H5" s="105"/>
      <c r="I5" s="97"/>
      <c r="J5" s="9" t="s">
        <v>10</v>
      </c>
      <c r="K5" s="42" t="s">
        <v>90</v>
      </c>
      <c r="L5" s="8"/>
      <c r="M5" s="42" t="s">
        <v>80</v>
      </c>
      <c r="N5" s="8"/>
      <c r="O5" s="45"/>
      <c r="P5" s="9" t="s">
        <v>71</v>
      </c>
      <c r="Q5" s="70" t="s">
        <v>5</v>
      </c>
      <c r="R5" s="9"/>
      <c r="S5" s="43"/>
      <c r="T5" s="7" t="s">
        <v>6</v>
      </c>
      <c r="U5" s="42"/>
      <c r="V5" s="8"/>
      <c r="W5" s="43" t="s">
        <v>7</v>
      </c>
      <c r="X5" s="10"/>
      <c r="Y5" s="43" t="s">
        <v>8</v>
      </c>
      <c r="Z5" s="72"/>
      <c r="AA5" s="59"/>
      <c r="AB5" s="44"/>
      <c r="AC5" s="10" t="s">
        <v>9</v>
      </c>
      <c r="AD5" s="45"/>
      <c r="AE5" s="10" t="s">
        <v>10</v>
      </c>
      <c r="AF5" s="45"/>
      <c r="AG5" s="10" t="s">
        <v>11</v>
      </c>
      <c r="AH5" s="45"/>
      <c r="AI5" s="62" t="s">
        <v>12</v>
      </c>
      <c r="AJ5" s="59"/>
      <c r="AK5" s="44"/>
      <c r="AL5" s="11" t="s">
        <v>9</v>
      </c>
      <c r="AM5" s="45"/>
      <c r="AN5" s="11" t="s">
        <v>10</v>
      </c>
      <c r="AO5" s="45"/>
      <c r="AP5" s="11" t="s">
        <v>13</v>
      </c>
      <c r="AQ5" s="45"/>
      <c r="AR5" s="11" t="s">
        <v>14</v>
      </c>
      <c r="AS5" s="45"/>
      <c r="AT5" s="8" t="s">
        <v>15</v>
      </c>
      <c r="AU5" s="43"/>
      <c r="AV5" s="8" t="s">
        <v>16</v>
      </c>
      <c r="AW5" s="43"/>
      <c r="AX5" s="8" t="s">
        <v>17</v>
      </c>
      <c r="AY5" s="43"/>
      <c r="AZ5" s="64" t="s">
        <v>75</v>
      </c>
      <c r="BA5" s="59"/>
      <c r="BB5" s="12"/>
      <c r="BC5" s="5"/>
    </row>
    <row r="6" spans="1:55" ht="18" customHeight="1" thickBot="1">
      <c r="A6" s="3"/>
      <c r="B6" s="6"/>
      <c r="C6" s="6"/>
      <c r="D6" s="13"/>
      <c r="E6" s="76" t="s">
        <v>18</v>
      </c>
      <c r="F6" s="77"/>
      <c r="G6" s="98" t="s">
        <v>19</v>
      </c>
      <c r="H6" s="77"/>
      <c r="I6" s="243" t="s">
        <v>92</v>
      </c>
      <c r="J6" s="244"/>
      <c r="K6" s="81" t="s">
        <v>91</v>
      </c>
      <c r="L6" s="77"/>
      <c r="M6" s="81" t="s">
        <v>81</v>
      </c>
      <c r="N6" s="81"/>
      <c r="O6" s="100" t="s">
        <v>70</v>
      </c>
      <c r="P6" s="99"/>
      <c r="Q6" s="79" t="s">
        <v>20</v>
      </c>
      <c r="R6" s="80"/>
      <c r="S6" s="78" t="s">
        <v>21</v>
      </c>
      <c r="T6" s="81"/>
      <c r="U6" s="82"/>
      <c r="V6" s="77"/>
      <c r="W6" s="79" t="s">
        <v>22</v>
      </c>
      <c r="X6" s="77"/>
      <c r="Y6" s="75" t="s">
        <v>23</v>
      </c>
      <c r="Z6" s="73"/>
      <c r="AA6" s="60"/>
      <c r="AB6" s="47"/>
      <c r="AC6" s="16"/>
      <c r="AD6" s="46"/>
      <c r="AE6" s="16"/>
      <c r="AF6" s="46"/>
      <c r="AG6" s="16"/>
      <c r="AH6" s="46"/>
      <c r="AI6" s="15"/>
      <c r="AJ6" s="60"/>
      <c r="AK6" s="47"/>
      <c r="AL6" s="16"/>
      <c r="AM6" s="46"/>
      <c r="AN6" s="16"/>
      <c r="AO6" s="46" t="s">
        <v>78</v>
      </c>
      <c r="AP6" s="14"/>
      <c r="AQ6" s="46"/>
      <c r="AR6" s="14"/>
      <c r="AS6" s="46"/>
      <c r="AT6" s="14"/>
      <c r="AU6" s="46"/>
      <c r="AV6" s="15"/>
      <c r="AW6" s="101"/>
      <c r="AX6" s="15"/>
      <c r="AY6" s="46"/>
      <c r="AZ6" s="16"/>
      <c r="BA6" s="60"/>
      <c r="BB6" s="3"/>
      <c r="BC6" s="3"/>
    </row>
    <row r="7" spans="1:55" ht="96" customHeight="1">
      <c r="A7" s="69" t="s">
        <v>24</v>
      </c>
      <c r="B7" s="53" t="s">
        <v>25</v>
      </c>
      <c r="C7" s="53" t="s">
        <v>26</v>
      </c>
      <c r="D7" s="31" t="s">
        <v>27</v>
      </c>
      <c r="E7" s="30" t="s">
        <v>28</v>
      </c>
      <c r="F7" s="17" t="s">
        <v>85</v>
      </c>
      <c r="G7" s="30" t="s">
        <v>28</v>
      </c>
      <c r="H7" s="18" t="s">
        <v>86</v>
      </c>
      <c r="I7" s="48" t="s">
        <v>67</v>
      </c>
      <c r="J7" s="19" t="s">
        <v>68</v>
      </c>
      <c r="K7" s="30" t="s">
        <v>28</v>
      </c>
      <c r="L7" s="20" t="s">
        <v>91</v>
      </c>
      <c r="M7" s="30" t="s">
        <v>28</v>
      </c>
      <c r="N7" s="20" t="s">
        <v>83</v>
      </c>
      <c r="O7" s="48" t="s">
        <v>69</v>
      </c>
      <c r="P7" s="19" t="s">
        <v>84</v>
      </c>
      <c r="Q7" s="48" t="s">
        <v>29</v>
      </c>
      <c r="R7" s="19" t="s">
        <v>87</v>
      </c>
      <c r="S7" s="30" t="s">
        <v>88</v>
      </c>
      <c r="T7" s="20" t="s">
        <v>30</v>
      </c>
      <c r="U7" s="30" t="s">
        <v>88</v>
      </c>
      <c r="V7" s="20" t="s">
        <v>31</v>
      </c>
      <c r="W7" s="30" t="s">
        <v>88</v>
      </c>
      <c r="X7" s="20" t="s">
        <v>32</v>
      </c>
      <c r="Y7" s="51" t="s">
        <v>33</v>
      </c>
      <c r="Z7" s="74" t="s">
        <v>157</v>
      </c>
      <c r="AA7" s="61" t="s">
        <v>34</v>
      </c>
      <c r="AB7" s="50" t="s">
        <v>33</v>
      </c>
      <c r="AC7" s="17" t="s">
        <v>35</v>
      </c>
      <c r="AD7" s="30" t="s">
        <v>36</v>
      </c>
      <c r="AE7" s="20" t="s">
        <v>37</v>
      </c>
      <c r="AF7" s="30" t="s">
        <v>38</v>
      </c>
      <c r="AG7" s="20" t="s">
        <v>39</v>
      </c>
      <c r="AH7" s="49" t="s">
        <v>33</v>
      </c>
      <c r="AI7" s="56" t="s">
        <v>40</v>
      </c>
      <c r="AJ7" s="63" t="s">
        <v>41</v>
      </c>
      <c r="AK7" s="49" t="s">
        <v>42</v>
      </c>
      <c r="AL7" s="20" t="s">
        <v>43</v>
      </c>
      <c r="AM7" s="49" t="s">
        <v>33</v>
      </c>
      <c r="AN7" s="20" t="s">
        <v>44</v>
      </c>
      <c r="AO7" s="51" t="s">
        <v>45</v>
      </c>
      <c r="AP7" s="20" t="s">
        <v>46</v>
      </c>
      <c r="AQ7" s="51" t="s">
        <v>47</v>
      </c>
      <c r="AR7" s="20" t="s">
        <v>48</v>
      </c>
      <c r="AS7" s="51" t="s">
        <v>74</v>
      </c>
      <c r="AT7" s="20" t="s">
        <v>73</v>
      </c>
      <c r="AU7" s="51" t="s">
        <v>49</v>
      </c>
      <c r="AV7" s="20" t="s">
        <v>50</v>
      </c>
      <c r="AW7" s="49" t="s">
        <v>33</v>
      </c>
      <c r="AX7" s="20" t="s">
        <v>51</v>
      </c>
      <c r="AY7" s="49" t="s">
        <v>77</v>
      </c>
      <c r="AZ7" s="65" t="s">
        <v>76</v>
      </c>
      <c r="BA7" s="63" t="s">
        <v>52</v>
      </c>
      <c r="BB7" s="67" t="s">
        <v>53</v>
      </c>
      <c r="BC7" s="52" t="s">
        <v>54</v>
      </c>
    </row>
    <row r="8" spans="1:55" ht="15" customHeight="1" thickBot="1">
      <c r="A8" s="140"/>
      <c r="B8" s="21"/>
      <c r="C8" s="21"/>
      <c r="D8" s="83"/>
      <c r="E8" s="84"/>
      <c r="F8" s="85" t="s">
        <v>55</v>
      </c>
      <c r="G8" s="86"/>
      <c r="H8" s="85" t="s">
        <v>55</v>
      </c>
      <c r="I8" s="87"/>
      <c r="J8" s="88" t="s">
        <v>56</v>
      </c>
      <c r="K8" s="87"/>
      <c r="L8" s="107" t="s">
        <v>63</v>
      </c>
      <c r="M8" s="87"/>
      <c r="N8" s="89" t="s">
        <v>57</v>
      </c>
      <c r="O8" s="87"/>
      <c r="P8" s="88" t="s">
        <v>56</v>
      </c>
      <c r="Q8" s="87"/>
      <c r="R8" s="89" t="s">
        <v>57</v>
      </c>
      <c r="S8" s="87"/>
      <c r="T8" s="89" t="s">
        <v>59</v>
      </c>
      <c r="U8" s="87"/>
      <c r="V8" s="89" t="s">
        <v>57</v>
      </c>
      <c r="W8" s="87"/>
      <c r="X8" s="89" t="s">
        <v>58</v>
      </c>
      <c r="Y8" s="87"/>
      <c r="Z8" s="90" t="s">
        <v>60</v>
      </c>
      <c r="AA8" s="91"/>
      <c r="AB8" s="92"/>
      <c r="AC8" s="85" t="s">
        <v>61</v>
      </c>
      <c r="AD8" s="86"/>
      <c r="AE8" s="89" t="s">
        <v>62</v>
      </c>
      <c r="AF8" s="87"/>
      <c r="AG8" s="89" t="s">
        <v>57</v>
      </c>
      <c r="AH8" s="93"/>
      <c r="AI8" s="90" t="s">
        <v>61</v>
      </c>
      <c r="AJ8" s="91"/>
      <c r="AK8" s="92"/>
      <c r="AL8" s="85" t="s">
        <v>63</v>
      </c>
      <c r="AM8" s="86"/>
      <c r="AN8" s="89" t="s">
        <v>64</v>
      </c>
      <c r="AO8" s="87"/>
      <c r="AP8" s="89" t="s">
        <v>65</v>
      </c>
      <c r="AQ8" s="87"/>
      <c r="AR8" s="89" t="s">
        <v>57</v>
      </c>
      <c r="AS8" s="87"/>
      <c r="AT8" s="89" t="s">
        <v>66</v>
      </c>
      <c r="AU8" s="87"/>
      <c r="AV8" s="89" t="s">
        <v>65</v>
      </c>
      <c r="AW8" s="87"/>
      <c r="AX8" s="89" t="s">
        <v>72</v>
      </c>
      <c r="AY8" s="93"/>
      <c r="AZ8" s="90" t="s">
        <v>79</v>
      </c>
      <c r="BA8" s="91"/>
      <c r="BB8" s="94"/>
      <c r="BC8" s="95"/>
    </row>
    <row r="9" spans="1:55" ht="15" customHeight="1">
      <c r="A9" s="147"/>
      <c r="B9" s="103" t="s">
        <v>127</v>
      </c>
      <c r="C9" s="141" t="s">
        <v>56</v>
      </c>
      <c r="D9" s="126"/>
      <c r="E9" s="127"/>
      <c r="F9" s="128"/>
      <c r="G9" s="129"/>
      <c r="H9" s="128"/>
      <c r="I9" s="130"/>
      <c r="J9" s="131"/>
      <c r="K9" s="129"/>
      <c r="L9" s="131"/>
      <c r="M9" s="129"/>
      <c r="N9" s="128"/>
      <c r="O9" s="129"/>
      <c r="P9" s="131"/>
      <c r="Q9" s="129"/>
      <c r="R9" s="128"/>
      <c r="S9" s="129"/>
      <c r="T9" s="128"/>
      <c r="U9" s="129"/>
      <c r="V9" s="128"/>
      <c r="W9" s="129"/>
      <c r="X9" s="132"/>
      <c r="Y9" s="129"/>
      <c r="Z9" s="128"/>
      <c r="AA9" s="133"/>
      <c r="AB9" s="127"/>
      <c r="AC9" s="128"/>
      <c r="AD9" s="129"/>
      <c r="AE9" s="128"/>
      <c r="AF9" s="129"/>
      <c r="AG9" s="128"/>
      <c r="AH9" s="129"/>
      <c r="AI9" s="135"/>
      <c r="AJ9" s="136"/>
      <c r="AK9" s="127"/>
      <c r="AL9" s="128"/>
      <c r="AM9" s="129"/>
      <c r="AN9" s="137"/>
      <c r="AO9" s="129"/>
      <c r="AP9" s="128"/>
      <c r="AQ9" s="129"/>
      <c r="AR9" s="128"/>
      <c r="AS9" s="129"/>
      <c r="AT9" s="128"/>
      <c r="AU9" s="129"/>
      <c r="AV9" s="128"/>
      <c r="AW9" s="129"/>
      <c r="AX9" s="128"/>
      <c r="AY9" s="129"/>
      <c r="AZ9" s="137"/>
      <c r="BA9" s="138"/>
      <c r="BB9" s="139"/>
      <c r="BC9" s="96"/>
    </row>
    <row r="10" spans="1:55" ht="15" customHeight="1">
      <c r="A10" s="145">
        <v>1</v>
      </c>
      <c r="B10" s="141" t="s">
        <v>128</v>
      </c>
      <c r="C10" s="141" t="s">
        <v>125</v>
      </c>
      <c r="D10" s="126">
        <v>58</v>
      </c>
      <c r="E10" s="127">
        <v>29</v>
      </c>
      <c r="F10" s="128">
        <f>E10*6</f>
        <v>174</v>
      </c>
      <c r="G10" s="129"/>
      <c r="H10" s="128">
        <f>G10*6</f>
        <v>0</v>
      </c>
      <c r="I10" s="130">
        <v>3</v>
      </c>
      <c r="J10" s="131">
        <f>IF(I10&lt;=4,I10*3,12+(I10-4)*3*2/3)</f>
        <v>9</v>
      </c>
      <c r="K10" s="129"/>
      <c r="L10" s="131">
        <f>K10*3</f>
        <v>0</v>
      </c>
      <c r="M10" s="129"/>
      <c r="N10" s="128">
        <f>M10*3</f>
        <v>0</v>
      </c>
      <c r="O10" s="129"/>
      <c r="P10" s="131">
        <f>IF(O10&lt;=4,O10*3,12+(O10-4)*3*2/3)</f>
        <v>0</v>
      </c>
      <c r="Q10" s="129"/>
      <c r="R10" s="128">
        <f>Q10*3</f>
        <v>0</v>
      </c>
      <c r="S10" s="129">
        <v>5</v>
      </c>
      <c r="T10" s="128">
        <f>IF(S10&gt;10,20,S10*2)</f>
        <v>10</v>
      </c>
      <c r="U10" s="129">
        <v>10</v>
      </c>
      <c r="V10" s="128">
        <f>U10*3</f>
        <v>30</v>
      </c>
      <c r="W10" s="129">
        <v>4</v>
      </c>
      <c r="X10" s="132">
        <f>W10</f>
        <v>4</v>
      </c>
      <c r="Y10" s="129" t="s">
        <v>89</v>
      </c>
      <c r="Z10" s="128">
        <f>IF(Y10="si",10,0)</f>
        <v>10</v>
      </c>
      <c r="AA10" s="133">
        <f>F10+H10+J10+N10+P10+R10+T10+V10+X10+Z10+L10</f>
        <v>237</v>
      </c>
      <c r="AB10" s="127" t="s">
        <v>89</v>
      </c>
      <c r="AC10" s="128">
        <f>IF(AB10="si",6,0)</f>
        <v>6</v>
      </c>
      <c r="AD10" s="129"/>
      <c r="AE10" s="128">
        <f>AD10*4</f>
        <v>0</v>
      </c>
      <c r="AF10" s="129"/>
      <c r="AG10" s="128">
        <f>AF10*3</f>
        <v>0</v>
      </c>
      <c r="AH10" s="129"/>
      <c r="AI10" s="135">
        <f>IF(AH10="si",6,0)</f>
        <v>0</v>
      </c>
      <c r="AJ10" s="136">
        <f>AC10+AE10+AG10+AI10</f>
        <v>6</v>
      </c>
      <c r="AK10" s="127"/>
      <c r="AL10" s="128">
        <f>AK10*3</f>
        <v>0</v>
      </c>
      <c r="AM10" s="129" t="s">
        <v>89</v>
      </c>
      <c r="AN10" s="137">
        <f>IF(AM10="si",12,0)</f>
        <v>12</v>
      </c>
      <c r="AO10" s="129"/>
      <c r="AP10" s="128">
        <f>AO10*5</f>
        <v>0</v>
      </c>
      <c r="AQ10" s="129"/>
      <c r="AR10" s="128">
        <f>AQ10*3</f>
        <v>0</v>
      </c>
      <c r="AS10" s="129"/>
      <c r="AT10" s="128">
        <f>AS10</f>
        <v>0</v>
      </c>
      <c r="AU10" s="129"/>
      <c r="AV10" s="128">
        <f>AU10*5</f>
        <v>0</v>
      </c>
      <c r="AW10" s="129"/>
      <c r="AX10" s="128">
        <f>IF(AW10="si",5,0)</f>
        <v>0</v>
      </c>
      <c r="AY10" s="129"/>
      <c r="AZ10" s="137">
        <f>AY10*1</f>
        <v>0</v>
      </c>
      <c r="BA10" s="138">
        <f>AL10+AN10+AZ10+IF(AP10+AR10+AT10+AV10+AX10&gt;10,10,AP10+AR10+AT10+AV10+AX10)</f>
        <v>12</v>
      </c>
      <c r="BB10" s="139">
        <f>AA10+AJ10+BA10</f>
        <v>255</v>
      </c>
      <c r="BC10" s="96"/>
    </row>
    <row r="11" spans="1:55" ht="15" customHeight="1">
      <c r="A11" s="145">
        <v>2</v>
      </c>
      <c r="B11" s="141" t="s">
        <v>129</v>
      </c>
      <c r="C11" s="141" t="s">
        <v>130</v>
      </c>
      <c r="D11" s="126">
        <v>57</v>
      </c>
      <c r="E11" s="127">
        <v>31</v>
      </c>
      <c r="F11" s="128">
        <f>E11*6</f>
        <v>186</v>
      </c>
      <c r="G11" s="129"/>
      <c r="H11" s="128">
        <f>G11*6</f>
        <v>0</v>
      </c>
      <c r="I11" s="130">
        <v>4</v>
      </c>
      <c r="J11" s="131">
        <f>IF(I11&lt;=4,I11*3,12+(I11-4)*3*2/3)</f>
        <v>12</v>
      </c>
      <c r="K11" s="130"/>
      <c r="L11" s="131">
        <f>K11*3</f>
        <v>0</v>
      </c>
      <c r="M11" s="129"/>
      <c r="N11" s="128">
        <f>M11*3</f>
        <v>0</v>
      </c>
      <c r="O11" s="129"/>
      <c r="P11" s="131">
        <f>IF(O11&lt;=4,O11*3,12+(O11-4)*3*2/3)</f>
        <v>0</v>
      </c>
      <c r="Q11" s="129"/>
      <c r="R11" s="128">
        <f>Q11*3</f>
        <v>0</v>
      </c>
      <c r="S11" s="129">
        <v>5</v>
      </c>
      <c r="T11" s="128">
        <f>IF(S11&gt;10,20,S11*2)</f>
        <v>10</v>
      </c>
      <c r="U11" s="129">
        <v>8</v>
      </c>
      <c r="V11" s="128">
        <f>U11*3</f>
        <v>24</v>
      </c>
      <c r="W11" s="129"/>
      <c r="X11" s="132">
        <f>W11</f>
        <v>0</v>
      </c>
      <c r="Y11" s="129"/>
      <c r="Z11" s="128">
        <f>IF(Y11="si",10,0)</f>
        <v>0</v>
      </c>
      <c r="AA11" s="133">
        <f>F11+H11+J11+N11+P11+R11+T11+V11+X11+Z11+L11</f>
        <v>232</v>
      </c>
      <c r="AB11" s="127" t="s">
        <v>89</v>
      </c>
      <c r="AC11" s="128">
        <f>IF(AB11="si",6,0)</f>
        <v>6</v>
      </c>
      <c r="AD11" s="129"/>
      <c r="AE11" s="128">
        <f>AD11*4</f>
        <v>0</v>
      </c>
      <c r="AF11" s="129"/>
      <c r="AG11" s="128">
        <f>AF11*3</f>
        <v>0</v>
      </c>
      <c r="AH11" s="129"/>
      <c r="AI11" s="135">
        <f>IF(AH11="si",6,0)</f>
        <v>0</v>
      </c>
      <c r="AJ11" s="136">
        <f>AC11+AE11+AG11+AI11</f>
        <v>6</v>
      </c>
      <c r="AK11" s="127"/>
      <c r="AL11" s="128">
        <f>AK11*3</f>
        <v>0</v>
      </c>
      <c r="AM11" s="129" t="s">
        <v>89</v>
      </c>
      <c r="AN11" s="137">
        <f>IF(AM11="si",12,0)</f>
        <v>12</v>
      </c>
      <c r="AO11" s="129"/>
      <c r="AP11" s="128">
        <f>AO11*5</f>
        <v>0</v>
      </c>
      <c r="AQ11" s="129"/>
      <c r="AR11" s="128">
        <f>AQ11*3</f>
        <v>0</v>
      </c>
      <c r="AS11" s="129"/>
      <c r="AT11" s="128">
        <f>AS11</f>
        <v>0</v>
      </c>
      <c r="AU11" s="129"/>
      <c r="AV11" s="128">
        <f>AU11*5</f>
        <v>0</v>
      </c>
      <c r="AW11" s="129"/>
      <c r="AX11" s="128">
        <f>IF(AW11="si",5,0)</f>
        <v>0</v>
      </c>
      <c r="AY11" s="129"/>
      <c r="AZ11" s="137">
        <f>AY11*1</f>
        <v>0</v>
      </c>
      <c r="BA11" s="138">
        <f>AL11+AN11+AZ11+IF(AP11+AR11+AT11+AV11+AX11&gt;10,10,AP11+AR11+AT11+AV11+AX11)</f>
        <v>12</v>
      </c>
      <c r="BB11" s="139">
        <f>AA11+AJ11+BA11</f>
        <v>250</v>
      </c>
      <c r="BC11" s="96"/>
    </row>
    <row r="12" spans="1:55" ht="15" customHeight="1">
      <c r="A12" s="145">
        <v>3</v>
      </c>
      <c r="B12" s="141" t="s">
        <v>131</v>
      </c>
      <c r="C12" s="141" t="s">
        <v>132</v>
      </c>
      <c r="D12" s="126">
        <v>62</v>
      </c>
      <c r="E12" s="127">
        <v>27</v>
      </c>
      <c r="F12" s="128">
        <f>E12*6</f>
        <v>162</v>
      </c>
      <c r="G12" s="129"/>
      <c r="H12" s="128">
        <f>G12*6</f>
        <v>0</v>
      </c>
      <c r="I12" s="130"/>
      <c r="J12" s="131">
        <f>IF(I12&lt;=4,I12*3,12+(I12-4)*3*2/3)</f>
        <v>0</v>
      </c>
      <c r="K12" s="134"/>
      <c r="L12" s="131">
        <f>K12*3</f>
        <v>0</v>
      </c>
      <c r="M12" s="129"/>
      <c r="N12" s="128">
        <f>M12*3</f>
        <v>0</v>
      </c>
      <c r="O12" s="129"/>
      <c r="P12" s="131">
        <f>IF(O12&lt;=4,O12*3,12+(O12-4)*3*2/3)</f>
        <v>0</v>
      </c>
      <c r="Q12" s="129"/>
      <c r="R12" s="128">
        <f>Q12*3</f>
        <v>0</v>
      </c>
      <c r="S12" s="129">
        <v>5</v>
      </c>
      <c r="T12" s="128">
        <f>IF(S12&gt;10,20,S12*2)</f>
        <v>10</v>
      </c>
      <c r="U12" s="129">
        <v>14</v>
      </c>
      <c r="V12" s="128">
        <f>U12*3</f>
        <v>42</v>
      </c>
      <c r="W12" s="129"/>
      <c r="X12" s="132">
        <f>W12</f>
        <v>0</v>
      </c>
      <c r="Y12" s="129" t="s">
        <v>89</v>
      </c>
      <c r="Z12" s="128">
        <f>IF(Y12="si",10,0)</f>
        <v>10</v>
      </c>
      <c r="AA12" s="133">
        <f>F12+H12+J12+N12+P12+R12+T12+V12+X12+Z12+L12</f>
        <v>224</v>
      </c>
      <c r="AB12" s="127" t="s">
        <v>89</v>
      </c>
      <c r="AC12" s="128">
        <f>IF(AB12="si",6,0)</f>
        <v>6</v>
      </c>
      <c r="AD12" s="129"/>
      <c r="AE12" s="128">
        <f>AD12*4</f>
        <v>0</v>
      </c>
      <c r="AF12" s="129"/>
      <c r="AG12" s="128">
        <f>AF12*3</f>
        <v>0</v>
      </c>
      <c r="AH12" s="129"/>
      <c r="AI12" s="135">
        <f>IF(AH12="si",6,0)</f>
        <v>0</v>
      </c>
      <c r="AJ12" s="136">
        <f>AC12+AE12+AG12+AI12</f>
        <v>6</v>
      </c>
      <c r="AK12" s="127"/>
      <c r="AL12" s="128">
        <f>AK12*3</f>
        <v>0</v>
      </c>
      <c r="AM12" s="129" t="s">
        <v>89</v>
      </c>
      <c r="AN12" s="137">
        <f>IF(AM12="si",12,0)</f>
        <v>12</v>
      </c>
      <c r="AO12" s="129"/>
      <c r="AP12" s="128">
        <f>AO12*5</f>
        <v>0</v>
      </c>
      <c r="AQ12" s="129"/>
      <c r="AR12" s="128">
        <f>AQ12*3</f>
        <v>0</v>
      </c>
      <c r="AS12" s="129"/>
      <c r="AT12" s="128">
        <f>AS12</f>
        <v>0</v>
      </c>
      <c r="AU12" s="129"/>
      <c r="AV12" s="128">
        <f>AU12*5</f>
        <v>0</v>
      </c>
      <c r="AW12" s="129"/>
      <c r="AX12" s="128">
        <f>IF(AW12="si",5,0)</f>
        <v>0</v>
      </c>
      <c r="AY12" s="129">
        <v>2</v>
      </c>
      <c r="AZ12" s="137">
        <f>AY12*1</f>
        <v>2</v>
      </c>
      <c r="BA12" s="138">
        <f>AL12+AN12+AZ12+IF(AP12+AR12+AT12+AV12+AX12&gt;10,10,AP12+AR12+AT12+AV12+AX12)</f>
        <v>14</v>
      </c>
      <c r="BB12" s="139">
        <f>AA12+AJ12+BA12</f>
        <v>244</v>
      </c>
      <c r="BC12" s="96"/>
    </row>
    <row r="13" spans="1:55" ht="12.75">
      <c r="A13" s="147"/>
      <c r="B13" s="141"/>
      <c r="C13" s="141"/>
      <c r="D13" s="126"/>
      <c r="E13" s="127"/>
      <c r="F13" s="128"/>
      <c r="G13" s="129"/>
      <c r="H13" s="128"/>
      <c r="I13" s="130"/>
      <c r="J13" s="131"/>
      <c r="K13" s="129"/>
      <c r="L13" s="131"/>
      <c r="M13" s="129"/>
      <c r="N13" s="128"/>
      <c r="O13" s="129"/>
      <c r="P13" s="131"/>
      <c r="Q13" s="129"/>
      <c r="R13" s="128"/>
      <c r="S13" s="129"/>
      <c r="T13" s="128"/>
      <c r="U13" s="129"/>
      <c r="V13" s="128"/>
      <c r="W13" s="129"/>
      <c r="X13" s="132"/>
      <c r="Y13" s="129"/>
      <c r="Z13" s="128"/>
      <c r="AA13" s="133"/>
      <c r="AB13" s="127"/>
      <c r="AC13" s="128"/>
      <c r="AD13" s="129"/>
      <c r="AE13" s="128"/>
      <c r="AF13" s="129"/>
      <c r="AG13" s="128"/>
      <c r="AH13" s="129"/>
      <c r="AI13" s="135"/>
      <c r="AJ13" s="136"/>
      <c r="AK13" s="127"/>
      <c r="AL13" s="128"/>
      <c r="AM13" s="129"/>
      <c r="AN13" s="137"/>
      <c r="AO13" s="129"/>
      <c r="AP13" s="128"/>
      <c r="AQ13" s="129"/>
      <c r="AR13" s="128"/>
      <c r="AS13" s="129"/>
      <c r="AT13" s="128"/>
      <c r="AU13" s="129"/>
      <c r="AV13" s="128"/>
      <c r="AW13" s="129"/>
      <c r="AX13" s="128"/>
      <c r="AY13" s="129"/>
      <c r="AZ13" s="137"/>
      <c r="BA13" s="138"/>
      <c r="BB13" s="139"/>
      <c r="BC13" s="96"/>
    </row>
    <row r="14" spans="1:55" ht="12.75">
      <c r="A14" s="147"/>
      <c r="B14" s="141"/>
      <c r="C14" s="141"/>
      <c r="D14" s="126"/>
      <c r="E14" s="127"/>
      <c r="F14" s="128"/>
      <c r="G14" s="129"/>
      <c r="H14" s="128"/>
      <c r="I14" s="130"/>
      <c r="J14" s="131"/>
      <c r="K14" s="129"/>
      <c r="L14" s="131"/>
      <c r="M14" s="129"/>
      <c r="N14" s="128"/>
      <c r="O14" s="129"/>
      <c r="P14" s="131"/>
      <c r="Q14" s="129"/>
      <c r="R14" s="128"/>
      <c r="S14" s="129"/>
      <c r="T14" s="128"/>
      <c r="U14" s="129"/>
      <c r="V14" s="128"/>
      <c r="W14" s="129"/>
      <c r="X14" s="132"/>
      <c r="Y14" s="129"/>
      <c r="Z14" s="128"/>
      <c r="AA14" s="133"/>
      <c r="AB14" s="127"/>
      <c r="AC14" s="128"/>
      <c r="AD14" s="129"/>
      <c r="AE14" s="128"/>
      <c r="AF14" s="129"/>
      <c r="AG14" s="128"/>
      <c r="AH14" s="129"/>
      <c r="AI14" s="135"/>
      <c r="AJ14" s="136"/>
      <c r="AK14" s="127"/>
      <c r="AL14" s="128"/>
      <c r="AM14" s="129"/>
      <c r="AN14" s="137"/>
      <c r="AO14" s="129"/>
      <c r="AP14" s="128"/>
      <c r="AQ14" s="129"/>
      <c r="AR14" s="128"/>
      <c r="AS14" s="129"/>
      <c r="AT14" s="128"/>
      <c r="AU14" s="129"/>
      <c r="AV14" s="128"/>
      <c r="AW14" s="129"/>
      <c r="AX14" s="128"/>
      <c r="AY14" s="129"/>
      <c r="AZ14" s="137"/>
      <c r="BA14" s="138"/>
      <c r="BB14" s="139"/>
      <c r="BC14" s="96"/>
    </row>
    <row r="15" spans="1:55" s="109" customFormat="1" ht="12.75">
      <c r="A15" s="246" t="s">
        <v>168</v>
      </c>
      <c r="B15" s="247"/>
      <c r="C15" s="248"/>
      <c r="D15" s="126"/>
      <c r="E15" s="127"/>
      <c r="F15" s="128"/>
      <c r="G15" s="129"/>
      <c r="H15" s="128"/>
      <c r="I15" s="130"/>
      <c r="J15" s="131"/>
      <c r="K15" s="129"/>
      <c r="L15" s="131"/>
      <c r="M15" s="129"/>
      <c r="N15" s="128"/>
      <c r="O15" s="129"/>
      <c r="P15" s="131"/>
      <c r="Q15" s="129"/>
      <c r="R15" s="128"/>
      <c r="S15" s="129"/>
      <c r="T15" s="128"/>
      <c r="U15" s="129"/>
      <c r="V15" s="128"/>
      <c r="W15" s="129"/>
      <c r="X15" s="132"/>
      <c r="Y15" s="129"/>
      <c r="Z15" s="128"/>
      <c r="AA15" s="133"/>
      <c r="AB15" s="127"/>
      <c r="AC15" s="128"/>
      <c r="AD15" s="129"/>
      <c r="AE15" s="128"/>
      <c r="AF15" s="129"/>
      <c r="AG15" s="128"/>
      <c r="AH15" s="129"/>
      <c r="AI15" s="135"/>
      <c r="AJ15" s="136"/>
      <c r="AK15" s="127"/>
      <c r="AL15" s="128"/>
      <c r="AM15" s="129"/>
      <c r="AN15" s="137"/>
      <c r="AO15" s="129"/>
      <c r="AP15" s="128"/>
      <c r="AQ15" s="129"/>
      <c r="AR15" s="128"/>
      <c r="AS15" s="129"/>
      <c r="AT15" s="128"/>
      <c r="AU15" s="129"/>
      <c r="AV15" s="128"/>
      <c r="AW15" s="129"/>
      <c r="AX15" s="128"/>
      <c r="AY15" s="129"/>
      <c r="AZ15" s="137"/>
      <c r="BA15" s="138"/>
      <c r="BB15" s="139"/>
      <c r="BC15" s="96"/>
    </row>
    <row r="16" spans="1:55" s="109" customFormat="1" ht="12.75">
      <c r="A16" s="147">
        <v>1</v>
      </c>
      <c r="B16" s="141" t="s">
        <v>169</v>
      </c>
      <c r="C16" s="141" t="s">
        <v>170</v>
      </c>
      <c r="D16" s="126">
        <v>73</v>
      </c>
      <c r="E16" s="127">
        <v>9</v>
      </c>
      <c r="F16" s="128">
        <f>E16*6</f>
        <v>54</v>
      </c>
      <c r="G16" s="129"/>
      <c r="H16" s="128">
        <f>G16*6</f>
        <v>0</v>
      </c>
      <c r="I16" s="130">
        <v>3</v>
      </c>
      <c r="J16" s="131">
        <f>IF(I16&lt;=4,I16*3,12+(I16-4)*3*2/3)</f>
        <v>9</v>
      </c>
      <c r="K16" s="129"/>
      <c r="L16" s="131">
        <f>K16*3</f>
        <v>0</v>
      </c>
      <c r="M16" s="129"/>
      <c r="N16" s="128">
        <f>M16*3</f>
        <v>0</v>
      </c>
      <c r="O16" s="129"/>
      <c r="P16" s="131">
        <f>IF(O16&lt;=4,O16*3,12+(O16-4)*3*2/3)</f>
        <v>0</v>
      </c>
      <c r="Q16" s="129"/>
      <c r="R16" s="128">
        <f>Q16*3</f>
        <v>0</v>
      </c>
      <c r="S16" s="129">
        <v>1</v>
      </c>
      <c r="T16" s="128">
        <f>IF(S16&gt;10,20,S16*2)</f>
        <v>2</v>
      </c>
      <c r="U16" s="129"/>
      <c r="V16" s="128">
        <f>U16*3</f>
        <v>0</v>
      </c>
      <c r="W16" s="129"/>
      <c r="X16" s="132">
        <f>W16</f>
        <v>0</v>
      </c>
      <c r="Y16" s="129"/>
      <c r="Z16" s="128">
        <f>IF(Y16="si",10,0)</f>
        <v>0</v>
      </c>
      <c r="AA16" s="133">
        <f>F16+H16+J16+N16+P16+R16+T16+V16+X16+Z16+L16</f>
        <v>65</v>
      </c>
      <c r="AB16" s="127"/>
      <c r="AC16" s="128">
        <f>IF(AB16="si",6,0)</f>
        <v>0</v>
      </c>
      <c r="AD16" s="129"/>
      <c r="AE16" s="128">
        <f>AD16*4</f>
        <v>0</v>
      </c>
      <c r="AF16" s="129"/>
      <c r="AG16" s="128">
        <f>AF16*3</f>
        <v>0</v>
      </c>
      <c r="AH16" s="129"/>
      <c r="AI16" s="135">
        <f>IF(AH16="si",6,0)</f>
        <v>0</v>
      </c>
      <c r="AJ16" s="136">
        <f>AC16+AE16+AG16+AI16</f>
        <v>0</v>
      </c>
      <c r="AK16" s="127"/>
      <c r="AL16" s="128">
        <f>AK16*3</f>
        <v>0</v>
      </c>
      <c r="AM16" s="129"/>
      <c r="AN16" s="137">
        <f>IF(AM16="si",12,0)</f>
        <v>0</v>
      </c>
      <c r="AO16" s="129"/>
      <c r="AP16" s="128">
        <f>AO16*5</f>
        <v>0</v>
      </c>
      <c r="AQ16" s="129"/>
      <c r="AR16" s="128">
        <f>AQ16*3</f>
        <v>0</v>
      </c>
      <c r="AS16" s="129"/>
      <c r="AT16" s="128">
        <f>AS16</f>
        <v>0</v>
      </c>
      <c r="AU16" s="129"/>
      <c r="AV16" s="128">
        <f>AU16*5</f>
        <v>0</v>
      </c>
      <c r="AW16" s="129"/>
      <c r="AX16" s="128">
        <f>IF(AW16="si",5,0)</f>
        <v>0</v>
      </c>
      <c r="AY16" s="129"/>
      <c r="AZ16" s="137">
        <f>AY16*1</f>
        <v>0</v>
      </c>
      <c r="BA16" s="138">
        <f>AL16+AN16+AZ16+IF(AP16+AR16+AT16+AV16+AX16&gt;10,10,AP16+AR16+AT16+AV16+AX16)</f>
        <v>0</v>
      </c>
      <c r="BB16" s="139">
        <f>AA16+AJ16+BA16</f>
        <v>65</v>
      </c>
      <c r="BC16" s="96"/>
    </row>
    <row r="17" spans="1:55" s="109" customFormat="1" ht="12.75">
      <c r="A17" s="147"/>
      <c r="B17" s="141"/>
      <c r="C17" s="141"/>
      <c r="D17" s="126"/>
      <c r="E17" s="127"/>
      <c r="F17" s="128"/>
      <c r="G17" s="129"/>
      <c r="H17" s="128"/>
      <c r="I17" s="130"/>
      <c r="J17" s="131"/>
      <c r="K17" s="129"/>
      <c r="L17" s="131"/>
      <c r="M17" s="129"/>
      <c r="N17" s="128"/>
      <c r="O17" s="129"/>
      <c r="P17" s="131"/>
      <c r="Q17" s="129"/>
      <c r="R17" s="128"/>
      <c r="S17" s="129"/>
      <c r="T17" s="128"/>
      <c r="U17" s="129"/>
      <c r="V17" s="128"/>
      <c r="W17" s="129"/>
      <c r="X17" s="132"/>
      <c r="Y17" s="129"/>
      <c r="Z17" s="128"/>
      <c r="AA17" s="133"/>
      <c r="AB17" s="127"/>
      <c r="AC17" s="128"/>
      <c r="AD17" s="129"/>
      <c r="AE17" s="128"/>
      <c r="AF17" s="129"/>
      <c r="AG17" s="128"/>
      <c r="AH17" s="129"/>
      <c r="AI17" s="135"/>
      <c r="AJ17" s="136"/>
      <c r="AK17" s="127"/>
      <c r="AL17" s="128"/>
      <c r="AM17" s="129"/>
      <c r="AN17" s="137"/>
      <c r="AO17" s="129"/>
      <c r="AP17" s="128"/>
      <c r="AQ17" s="129"/>
      <c r="AR17" s="128"/>
      <c r="AS17" s="129"/>
      <c r="AT17" s="128"/>
      <c r="AU17" s="129"/>
      <c r="AV17" s="128"/>
      <c r="AW17" s="129"/>
      <c r="AX17" s="128"/>
      <c r="AY17" s="129"/>
      <c r="AZ17" s="137"/>
      <c r="BA17" s="138"/>
      <c r="BB17" s="139"/>
      <c r="BC17" s="96"/>
    </row>
    <row r="18" spans="1:55" s="109" customFormat="1" ht="12.75">
      <c r="A18" s="147"/>
      <c r="B18" s="141"/>
      <c r="C18" s="141"/>
      <c r="D18" s="126"/>
      <c r="E18" s="127"/>
      <c r="F18" s="128"/>
      <c r="G18" s="129"/>
      <c r="H18" s="128"/>
      <c r="I18" s="130"/>
      <c r="J18" s="131"/>
      <c r="K18" s="129"/>
      <c r="L18" s="131"/>
      <c r="M18" s="129"/>
      <c r="N18" s="128"/>
      <c r="O18" s="129"/>
      <c r="P18" s="131"/>
      <c r="Q18" s="129"/>
      <c r="R18" s="128"/>
      <c r="S18" s="129"/>
      <c r="T18" s="128"/>
      <c r="U18" s="129"/>
      <c r="V18" s="128"/>
      <c r="W18" s="129"/>
      <c r="X18" s="132"/>
      <c r="Y18" s="129"/>
      <c r="Z18" s="128"/>
      <c r="AA18" s="133"/>
      <c r="AB18" s="127"/>
      <c r="AC18" s="128"/>
      <c r="AD18" s="129"/>
      <c r="AE18" s="128"/>
      <c r="AF18" s="129"/>
      <c r="AG18" s="128"/>
      <c r="AH18" s="129"/>
      <c r="AI18" s="135"/>
      <c r="AJ18" s="136"/>
      <c r="AK18" s="127"/>
      <c r="AL18" s="128"/>
      <c r="AM18" s="129"/>
      <c r="AN18" s="137"/>
      <c r="AO18" s="129"/>
      <c r="AP18" s="128"/>
      <c r="AQ18" s="129"/>
      <c r="AR18" s="128"/>
      <c r="AS18" s="129"/>
      <c r="AT18" s="128"/>
      <c r="AU18" s="129"/>
      <c r="AV18" s="128"/>
      <c r="AW18" s="129"/>
      <c r="AX18" s="128"/>
      <c r="AY18" s="129"/>
      <c r="AZ18" s="137"/>
      <c r="BA18" s="138"/>
      <c r="BB18" s="139"/>
      <c r="BC18" s="96"/>
    </row>
    <row r="19" spans="1:55" ht="12.75">
      <c r="A19" s="147"/>
      <c r="B19" s="141"/>
      <c r="C19" s="141"/>
      <c r="D19" s="126"/>
      <c r="E19" s="127"/>
      <c r="F19" s="128"/>
      <c r="G19" s="129"/>
      <c r="H19" s="128"/>
      <c r="I19" s="130"/>
      <c r="J19" s="131"/>
      <c r="K19" s="129"/>
      <c r="L19" s="131"/>
      <c r="M19" s="129"/>
      <c r="N19" s="128"/>
      <c r="O19" s="129"/>
      <c r="P19" s="131"/>
      <c r="Q19" s="129"/>
      <c r="R19" s="128"/>
      <c r="S19" s="129"/>
      <c r="T19" s="128"/>
      <c r="U19" s="129"/>
      <c r="V19" s="128"/>
      <c r="W19" s="129"/>
      <c r="X19" s="132"/>
      <c r="Y19" s="129"/>
      <c r="Z19" s="128"/>
      <c r="AA19" s="133"/>
      <c r="AB19" s="127"/>
      <c r="AC19" s="128"/>
      <c r="AD19" s="129"/>
      <c r="AE19" s="128"/>
      <c r="AF19" s="129"/>
      <c r="AG19" s="128"/>
      <c r="AH19" s="129"/>
      <c r="AI19" s="135"/>
      <c r="AJ19" s="136"/>
      <c r="AK19" s="127"/>
      <c r="AL19" s="128"/>
      <c r="AM19" s="129"/>
      <c r="AN19" s="137"/>
      <c r="AO19" s="129"/>
      <c r="AP19" s="128"/>
      <c r="AQ19" s="129"/>
      <c r="AR19" s="128"/>
      <c r="AS19" s="129"/>
      <c r="AT19" s="128"/>
      <c r="AU19" s="129"/>
      <c r="AV19" s="128"/>
      <c r="AW19" s="129"/>
      <c r="AX19" s="128"/>
      <c r="AY19" s="129"/>
      <c r="AZ19" s="137"/>
      <c r="BA19" s="138"/>
      <c r="BB19" s="139"/>
      <c r="BC19" s="96"/>
    </row>
    <row r="20" spans="1:55" s="109" customFormat="1" ht="12.75">
      <c r="A20" s="249" t="s">
        <v>177</v>
      </c>
      <c r="B20" s="250"/>
      <c r="C20" s="251"/>
      <c r="D20" s="126"/>
      <c r="E20" s="127"/>
      <c r="F20" s="137"/>
      <c r="G20" s="129"/>
      <c r="H20" s="137"/>
      <c r="I20" s="129"/>
      <c r="J20" s="211"/>
      <c r="K20" s="129"/>
      <c r="L20" s="211"/>
      <c r="M20" s="129"/>
      <c r="N20" s="137"/>
      <c r="O20" s="129"/>
      <c r="P20" s="211"/>
      <c r="Q20" s="129"/>
      <c r="R20" s="137"/>
      <c r="S20" s="129"/>
      <c r="T20" s="137"/>
      <c r="U20" s="129"/>
      <c r="V20" s="137"/>
      <c r="W20" s="129"/>
      <c r="X20" s="135"/>
      <c r="Y20" s="129"/>
      <c r="Z20" s="137"/>
      <c r="AA20" s="229"/>
      <c r="AB20" s="127"/>
      <c r="AC20" s="137"/>
      <c r="AD20" s="129"/>
      <c r="AE20" s="137"/>
      <c r="AF20" s="129"/>
      <c r="AG20" s="137"/>
      <c r="AH20" s="129"/>
      <c r="AI20" s="135"/>
      <c r="AJ20" s="230"/>
      <c r="AK20" s="127"/>
      <c r="AL20" s="137"/>
      <c r="AM20" s="129"/>
      <c r="AN20" s="137"/>
      <c r="AO20" s="129"/>
      <c r="AP20" s="137"/>
      <c r="AQ20" s="129"/>
      <c r="AR20" s="137"/>
      <c r="AS20" s="129"/>
      <c r="AT20" s="137"/>
      <c r="AU20" s="129"/>
      <c r="AV20" s="137"/>
      <c r="AW20" s="129"/>
      <c r="AX20" s="137"/>
      <c r="AY20" s="129"/>
      <c r="AZ20" s="137"/>
      <c r="BA20" s="217"/>
      <c r="BB20" s="231"/>
      <c r="BC20" s="232"/>
    </row>
    <row r="21" spans="1:55" s="109" customFormat="1" ht="12.75">
      <c r="A21" s="147">
        <v>1</v>
      </c>
      <c r="B21" s="141" t="s">
        <v>178</v>
      </c>
      <c r="C21" s="141" t="s">
        <v>179</v>
      </c>
      <c r="D21" s="126">
        <v>64</v>
      </c>
      <c r="E21" s="127">
        <v>8</v>
      </c>
      <c r="F21" s="128">
        <f>E21*6</f>
        <v>48</v>
      </c>
      <c r="G21" s="129"/>
      <c r="H21" s="128">
        <f>G21*6</f>
        <v>0</v>
      </c>
      <c r="I21" s="130">
        <v>8</v>
      </c>
      <c r="J21" s="131">
        <f>IF(I21&lt;=4,I21*3,12+(I21-4)*3*2/3)</f>
        <v>20</v>
      </c>
      <c r="K21" s="129"/>
      <c r="L21" s="131">
        <f>K21*3</f>
        <v>0</v>
      </c>
      <c r="M21" s="129"/>
      <c r="N21" s="128">
        <f>M21*3</f>
        <v>0</v>
      </c>
      <c r="O21" s="129"/>
      <c r="P21" s="131">
        <f>IF(O21&lt;=4,O21*3,12+(O21-4)*3*2/3)</f>
        <v>0</v>
      </c>
      <c r="Q21" s="129"/>
      <c r="R21" s="128">
        <f>Q21*3</f>
        <v>0</v>
      </c>
      <c r="S21" s="129"/>
      <c r="T21" s="128">
        <f>IF(S21&gt;10,20,S21*2)</f>
        <v>0</v>
      </c>
      <c r="U21" s="129"/>
      <c r="V21" s="128">
        <f>U21*3</f>
        <v>0</v>
      </c>
      <c r="W21" s="129"/>
      <c r="X21" s="132">
        <f>W21</f>
        <v>0</v>
      </c>
      <c r="Y21" s="129"/>
      <c r="Z21" s="128">
        <f>IF(Y21="si",10,0)</f>
        <v>0</v>
      </c>
      <c r="AA21" s="133">
        <f>F21+H21+J21+N21+P21+R21+T21+V21+X21+Z21+L21</f>
        <v>68</v>
      </c>
      <c r="AB21" s="127"/>
      <c r="AC21" s="128">
        <f>IF(AB21="si",6,0)</f>
        <v>0</v>
      </c>
      <c r="AD21" s="129"/>
      <c r="AE21" s="128">
        <f>AD21*4</f>
        <v>0</v>
      </c>
      <c r="AF21" s="129">
        <v>2</v>
      </c>
      <c r="AG21" s="128">
        <f>AF21*3</f>
        <v>6</v>
      </c>
      <c r="AH21" s="129"/>
      <c r="AI21" s="135">
        <f>IF(AH21="si",6,0)</f>
        <v>0</v>
      </c>
      <c r="AJ21" s="136">
        <f>AC21+AE21+AG21+AI21</f>
        <v>6</v>
      </c>
      <c r="AK21" s="127"/>
      <c r="AL21" s="128">
        <f>AK21*3</f>
        <v>0</v>
      </c>
      <c r="AM21" s="129" t="s">
        <v>89</v>
      </c>
      <c r="AN21" s="137">
        <f>IF(AM21="si",12,0)</f>
        <v>12</v>
      </c>
      <c r="AO21" s="129"/>
      <c r="AP21" s="128">
        <f>AO21*5</f>
        <v>0</v>
      </c>
      <c r="AQ21" s="129"/>
      <c r="AR21" s="128">
        <f>AQ21*3</f>
        <v>0</v>
      </c>
      <c r="AS21" s="129">
        <v>3</v>
      </c>
      <c r="AT21" s="128">
        <f>AS21</f>
        <v>3</v>
      </c>
      <c r="AU21" s="129"/>
      <c r="AV21" s="128">
        <f>AU21*5</f>
        <v>0</v>
      </c>
      <c r="AW21" s="129"/>
      <c r="AX21" s="128">
        <f>IF(AW21="si",5,0)</f>
        <v>0</v>
      </c>
      <c r="AY21" s="129"/>
      <c r="AZ21" s="137">
        <f>AY21*1</f>
        <v>0</v>
      </c>
      <c r="BA21" s="138">
        <f>AL21+AN21+AZ21+IF(AP21+AR21+AT21+AV21+AX21&gt;10,10,AP21+AR21+AT21+AV21+AX21)</f>
        <v>15</v>
      </c>
      <c r="BB21" s="139">
        <f>AA21+AJ21+BA21</f>
        <v>89</v>
      </c>
      <c r="BC21" s="234" t="s">
        <v>197</v>
      </c>
    </row>
    <row r="22" spans="1:55" s="109" customFormat="1" ht="12.75">
      <c r="A22" s="147"/>
      <c r="B22" s="141"/>
      <c r="C22" s="141"/>
      <c r="D22" s="126"/>
      <c r="E22" s="127"/>
      <c r="F22" s="128"/>
      <c r="G22" s="129"/>
      <c r="H22" s="128"/>
      <c r="I22" s="130"/>
      <c r="J22" s="131"/>
      <c r="K22" s="129"/>
      <c r="L22" s="131"/>
      <c r="M22" s="129"/>
      <c r="N22" s="128"/>
      <c r="O22" s="129"/>
      <c r="P22" s="131"/>
      <c r="Q22" s="129"/>
      <c r="R22" s="128"/>
      <c r="S22" s="129"/>
      <c r="T22" s="128"/>
      <c r="U22" s="129"/>
      <c r="V22" s="128"/>
      <c r="W22" s="129"/>
      <c r="X22" s="132"/>
      <c r="Y22" s="129"/>
      <c r="Z22" s="128"/>
      <c r="AA22" s="133"/>
      <c r="AB22" s="127"/>
      <c r="AC22" s="128"/>
      <c r="AD22" s="129"/>
      <c r="AE22" s="128"/>
      <c r="AF22" s="129"/>
      <c r="AG22" s="128"/>
      <c r="AH22" s="129"/>
      <c r="AI22" s="135"/>
      <c r="AJ22" s="136"/>
      <c r="AK22" s="127"/>
      <c r="AL22" s="128"/>
      <c r="AM22" s="129"/>
      <c r="AN22" s="137"/>
      <c r="AO22" s="129"/>
      <c r="AP22" s="128"/>
      <c r="AQ22" s="129"/>
      <c r="AR22" s="128"/>
      <c r="AS22" s="129"/>
      <c r="AT22" s="128"/>
      <c r="AU22" s="129"/>
      <c r="AV22" s="128"/>
      <c r="AW22" s="129"/>
      <c r="AX22" s="128"/>
      <c r="AY22" s="129"/>
      <c r="AZ22" s="137"/>
      <c r="BA22" s="138"/>
      <c r="BB22" s="139"/>
      <c r="BC22" s="232"/>
    </row>
    <row r="23" spans="1:50" ht="15">
      <c r="A23" s="25"/>
      <c r="B23" s="24"/>
      <c r="C23" s="24"/>
      <c r="D23" s="25"/>
      <c r="E23" s="25"/>
      <c r="F23" s="26"/>
      <c r="G23" s="25"/>
      <c r="H23" s="26"/>
      <c r="I23" s="26"/>
      <c r="J23" s="26"/>
      <c r="K23" s="108"/>
      <c r="L23" s="26"/>
      <c r="M23" s="26"/>
      <c r="N23" s="26"/>
      <c r="O23" s="25"/>
      <c r="P23" s="26"/>
      <c r="Q23" s="26"/>
      <c r="R23" s="26"/>
      <c r="S23" s="25"/>
      <c r="T23" s="26"/>
      <c r="U23" s="25"/>
      <c r="V23" s="26"/>
      <c r="W23" s="26"/>
      <c r="X23" s="26"/>
      <c r="Y23" s="26"/>
      <c r="Z23" s="26"/>
      <c r="AA23" s="26"/>
      <c r="AB23" s="25"/>
      <c r="AC23" s="26"/>
      <c r="AD23" s="25"/>
      <c r="AE23" s="26"/>
      <c r="AF23" s="25"/>
      <c r="AG23" s="26"/>
      <c r="AH23" s="25"/>
      <c r="AI23" s="26"/>
      <c r="AJ23" s="26"/>
      <c r="AK23" s="29" t="s">
        <v>0</v>
      </c>
      <c r="AL23" s="26"/>
      <c r="AM23" s="25"/>
      <c r="AN23" s="26"/>
      <c r="AO23" s="25"/>
      <c r="AP23" s="26"/>
      <c r="AQ23" s="25"/>
      <c r="AR23" s="26"/>
      <c r="AS23" s="25"/>
      <c r="AT23" s="26"/>
      <c r="AU23" s="25"/>
      <c r="AV23" s="26"/>
      <c r="AW23" s="25"/>
      <c r="AX23" s="26"/>
    </row>
    <row r="24" spans="1:50" ht="12.75">
      <c r="A24" s="25"/>
      <c r="B24" s="24"/>
      <c r="C24" s="24"/>
      <c r="D24" s="25"/>
      <c r="E24" s="25"/>
      <c r="F24" s="26"/>
      <c r="G24" s="25"/>
      <c r="H24" s="26"/>
      <c r="I24" s="26"/>
      <c r="J24" s="26"/>
      <c r="K24" s="108"/>
      <c r="L24" s="26"/>
      <c r="M24" s="26"/>
      <c r="N24" s="26"/>
      <c r="O24" s="25"/>
      <c r="P24" s="26"/>
      <c r="Q24" s="26"/>
      <c r="R24" s="26"/>
      <c r="S24" s="25"/>
      <c r="T24" s="26"/>
      <c r="U24" s="25"/>
      <c r="V24" s="26"/>
      <c r="W24" s="26"/>
      <c r="X24" s="26"/>
      <c r="Y24" s="26"/>
      <c r="Z24" s="26"/>
      <c r="AA24" s="26"/>
      <c r="AB24" s="25"/>
      <c r="AC24" s="26"/>
      <c r="AD24" s="25"/>
      <c r="AE24" s="26"/>
      <c r="AF24" s="25"/>
      <c r="AG24" s="26"/>
      <c r="AH24" s="25"/>
      <c r="AI24" s="26"/>
      <c r="AJ24" s="26"/>
      <c r="AK24" s="25"/>
      <c r="AL24" s="26"/>
      <c r="AM24" s="25"/>
      <c r="AN24" s="26"/>
      <c r="AO24" s="25"/>
      <c r="AP24" s="26"/>
      <c r="AQ24" s="25"/>
      <c r="AR24" s="26"/>
      <c r="AS24" s="25"/>
      <c r="AT24" s="26"/>
      <c r="AU24" s="25"/>
      <c r="AV24" s="26"/>
      <c r="AW24" s="25"/>
      <c r="AX24" s="26"/>
    </row>
    <row r="28" ht="15.75">
      <c r="C28" s="237" t="s">
        <v>201</v>
      </c>
    </row>
    <row r="29" ht="12.75">
      <c r="Y29" s="110" t="s">
        <v>208</v>
      </c>
    </row>
    <row r="33" ht="12.75">
      <c r="B33" s="109"/>
    </row>
  </sheetData>
  <sheetProtection/>
  <mergeCells count="6">
    <mergeCell ref="E1:BC1"/>
    <mergeCell ref="E3:BC3"/>
    <mergeCell ref="I6:J6"/>
    <mergeCell ref="E2:BC2"/>
    <mergeCell ref="A15:C15"/>
    <mergeCell ref="A20:C20"/>
  </mergeCells>
  <printOptions horizontalCentered="1" verticalCentered="1"/>
  <pageMargins left="0.5905511811023623" right="0.1968503937007874" top="0.11811023622047245" bottom="0.1968503937007874" header="0.5118110236220472" footer="0.5118110236220472"/>
  <pageSetup horizontalDpi="360" verticalDpi="360" orientation="landscape" paperSize="8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33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3.7109375" style="0" customWidth="1"/>
    <col min="2" max="2" width="18.00390625" style="0" customWidth="1"/>
    <col min="3" max="3" width="14.57421875" style="0" customWidth="1"/>
    <col min="4" max="4" width="4.28125" style="0" customWidth="1"/>
    <col min="5" max="5" width="4.140625" style="0" customWidth="1"/>
    <col min="6" max="6" width="4.28125" style="0" customWidth="1"/>
    <col min="7" max="7" width="2.421875" style="0" customWidth="1"/>
    <col min="8" max="8" width="4.28125" style="0" customWidth="1"/>
    <col min="9" max="9" width="4.00390625" style="0" customWidth="1"/>
    <col min="10" max="10" width="3.7109375" style="0" customWidth="1"/>
    <col min="11" max="11" width="3.00390625" style="0" customWidth="1"/>
    <col min="12" max="12" width="3.421875" style="0" customWidth="1"/>
    <col min="13" max="13" width="3.8515625" style="0" customWidth="1"/>
    <col min="14" max="14" width="5.00390625" style="0" customWidth="1"/>
    <col min="15" max="15" width="3.140625" style="0" customWidth="1"/>
    <col min="16" max="16" width="4.7109375" style="0" customWidth="1"/>
    <col min="17" max="17" width="2.57421875" style="0" customWidth="1"/>
    <col min="18" max="18" width="4.421875" style="0" customWidth="1"/>
    <col min="19" max="19" width="3.28125" style="0" customWidth="1"/>
    <col min="20" max="20" width="4.00390625" style="0" customWidth="1"/>
    <col min="21" max="21" width="2.8515625" style="0" customWidth="1"/>
    <col min="22" max="23" width="4.140625" style="0" customWidth="1"/>
    <col min="24" max="24" width="4.57421875" style="0" customWidth="1"/>
    <col min="25" max="25" width="5.28125" style="0" customWidth="1"/>
    <col min="26" max="26" width="6.00390625" style="0" customWidth="1"/>
    <col min="27" max="27" width="5.140625" style="0" customWidth="1"/>
    <col min="28" max="28" width="4.8515625" style="0" customWidth="1"/>
    <col min="29" max="29" width="3.7109375" style="0" customWidth="1"/>
    <col min="30" max="30" width="4.57421875" style="0" customWidth="1"/>
    <col min="31" max="31" width="3.00390625" style="0" customWidth="1"/>
    <col min="32" max="32" width="4.57421875" style="0" customWidth="1"/>
    <col min="33" max="33" width="3.140625" style="0" customWidth="1"/>
    <col min="34" max="34" width="2.8515625" style="0" customWidth="1"/>
    <col min="35" max="35" width="3.57421875" style="0" customWidth="1"/>
    <col min="36" max="36" width="4.7109375" style="0" customWidth="1"/>
    <col min="37" max="37" width="4.57421875" style="0" customWidth="1"/>
    <col min="38" max="38" width="3.00390625" style="0" customWidth="1"/>
    <col min="39" max="40" width="4.7109375" style="0" customWidth="1"/>
    <col min="41" max="41" width="4.57421875" style="0" customWidth="1"/>
    <col min="42" max="42" width="3.7109375" style="0" customWidth="1"/>
    <col min="43" max="43" width="4.57421875" style="0" customWidth="1"/>
    <col min="44" max="44" width="3.7109375" style="0" customWidth="1"/>
    <col min="45" max="45" width="4.00390625" style="0" customWidth="1"/>
    <col min="46" max="46" width="4.8515625" style="0" customWidth="1"/>
    <col min="47" max="47" width="2.7109375" style="0" customWidth="1"/>
    <col min="48" max="48" width="3.421875" style="0" customWidth="1"/>
    <col min="49" max="49" width="5.00390625" style="0" customWidth="1"/>
    <col min="50" max="50" width="3.28125" style="0" customWidth="1"/>
    <col min="51" max="51" width="4.28125" style="0" customWidth="1"/>
    <col min="52" max="52" width="3.8515625" style="0" customWidth="1"/>
    <col min="53" max="53" width="5.28125" style="0" customWidth="1"/>
    <col min="54" max="54" width="7.28125" style="0" customWidth="1"/>
    <col min="55" max="55" width="19.28125" style="0" customWidth="1"/>
  </cols>
  <sheetData>
    <row r="1" spans="2:55" ht="23.25">
      <c r="B1" s="102"/>
      <c r="C1" s="1"/>
      <c r="D1" s="2"/>
      <c r="E1" s="241" t="s">
        <v>142</v>
      </c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</row>
    <row r="2" spans="2:55" ht="16.5">
      <c r="B2" s="102"/>
      <c r="C2" s="1"/>
      <c r="D2" s="2"/>
      <c r="E2" s="245" t="s">
        <v>200</v>
      </c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</row>
    <row r="3" spans="2:55" ht="17.25" thickBot="1">
      <c r="B3" s="102"/>
      <c r="C3" s="1"/>
      <c r="D3" s="2"/>
      <c r="E3" s="242" t="s">
        <v>141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</row>
    <row r="4" spans="1:55" s="110" customFormat="1" ht="13.5" customHeight="1" thickBot="1">
      <c r="A4" s="113"/>
      <c r="C4" s="111"/>
      <c r="D4" s="112"/>
      <c r="E4" s="39"/>
      <c r="F4" s="114" t="s">
        <v>82</v>
      </c>
      <c r="G4" s="40"/>
      <c r="H4" s="115"/>
      <c r="I4" s="115"/>
      <c r="J4" s="115"/>
      <c r="K4" s="115"/>
      <c r="L4" s="115"/>
      <c r="M4" s="115"/>
      <c r="N4" s="115"/>
      <c r="O4" s="116"/>
      <c r="P4" s="115"/>
      <c r="Q4" s="115"/>
      <c r="R4" s="115"/>
      <c r="S4" s="116"/>
      <c r="T4" s="115"/>
      <c r="U4" s="116"/>
      <c r="V4" s="115"/>
      <c r="W4" s="115"/>
      <c r="X4" s="115"/>
      <c r="Y4" s="117"/>
      <c r="Z4" s="118"/>
      <c r="AA4" s="119"/>
      <c r="AB4" s="57"/>
      <c r="AC4" s="120" t="s">
        <v>1</v>
      </c>
      <c r="AD4" s="40"/>
      <c r="AE4" s="115"/>
      <c r="AF4" s="116"/>
      <c r="AG4" s="115"/>
      <c r="AH4" s="116"/>
      <c r="AI4" s="115"/>
      <c r="AJ4" s="119"/>
      <c r="AK4" s="116"/>
      <c r="AL4" s="120" t="s">
        <v>2</v>
      </c>
      <c r="AM4" s="40"/>
      <c r="AN4" s="115"/>
      <c r="AO4" s="116"/>
      <c r="AP4" s="115"/>
      <c r="AQ4" s="116"/>
      <c r="AR4" s="115"/>
      <c r="AS4" s="116"/>
      <c r="AT4" s="115"/>
      <c r="AU4" s="116"/>
      <c r="AV4" s="115"/>
      <c r="AW4" s="116"/>
      <c r="AX4" s="115"/>
      <c r="AY4" s="116"/>
      <c r="AZ4" s="117"/>
      <c r="BA4" s="119"/>
      <c r="BB4" s="121"/>
      <c r="BC4" s="112"/>
    </row>
    <row r="5" spans="1:55" ht="12.75">
      <c r="A5" s="5"/>
      <c r="B5" s="6"/>
      <c r="C5" s="6"/>
      <c r="D5" s="3"/>
      <c r="E5" s="41"/>
      <c r="F5" s="9" t="s">
        <v>3</v>
      </c>
      <c r="G5" s="104" t="s">
        <v>4</v>
      </c>
      <c r="H5" s="105"/>
      <c r="I5" s="97"/>
      <c r="J5" s="9" t="s">
        <v>10</v>
      </c>
      <c r="K5" s="42" t="s">
        <v>90</v>
      </c>
      <c r="L5" s="8"/>
      <c r="M5" s="42" t="s">
        <v>80</v>
      </c>
      <c r="N5" s="8"/>
      <c r="O5" s="45"/>
      <c r="P5" s="9" t="s">
        <v>71</v>
      </c>
      <c r="Q5" s="70" t="s">
        <v>5</v>
      </c>
      <c r="R5" s="9"/>
      <c r="S5" s="43"/>
      <c r="T5" s="7" t="s">
        <v>6</v>
      </c>
      <c r="U5" s="42"/>
      <c r="V5" s="8"/>
      <c r="W5" s="43" t="s">
        <v>7</v>
      </c>
      <c r="X5" s="10"/>
      <c r="Y5" s="43" t="s">
        <v>8</v>
      </c>
      <c r="Z5" s="72"/>
      <c r="AA5" s="59"/>
      <c r="AB5" s="44"/>
      <c r="AC5" s="10" t="s">
        <v>9</v>
      </c>
      <c r="AD5" s="45"/>
      <c r="AE5" s="10" t="s">
        <v>10</v>
      </c>
      <c r="AF5" s="45"/>
      <c r="AG5" s="10" t="s">
        <v>11</v>
      </c>
      <c r="AH5" s="45"/>
      <c r="AI5" s="62" t="s">
        <v>12</v>
      </c>
      <c r="AJ5" s="59"/>
      <c r="AK5" s="44"/>
      <c r="AL5" s="11" t="s">
        <v>9</v>
      </c>
      <c r="AM5" s="45"/>
      <c r="AN5" s="11" t="s">
        <v>10</v>
      </c>
      <c r="AO5" s="45"/>
      <c r="AP5" s="11" t="s">
        <v>13</v>
      </c>
      <c r="AQ5" s="45"/>
      <c r="AR5" s="11" t="s">
        <v>14</v>
      </c>
      <c r="AS5" s="45"/>
      <c r="AT5" s="8" t="s">
        <v>15</v>
      </c>
      <c r="AU5" s="43"/>
      <c r="AV5" s="8" t="s">
        <v>16</v>
      </c>
      <c r="AW5" s="43"/>
      <c r="AX5" s="8" t="s">
        <v>17</v>
      </c>
      <c r="AY5" s="43"/>
      <c r="AZ5" s="64" t="s">
        <v>75</v>
      </c>
      <c r="BA5" s="59"/>
      <c r="BB5" s="12"/>
      <c r="BC5" s="5"/>
    </row>
    <row r="6" spans="1:55" ht="18" customHeight="1" thickBot="1">
      <c r="A6" s="3"/>
      <c r="B6" s="6"/>
      <c r="C6" s="6"/>
      <c r="D6" s="13"/>
      <c r="E6" s="76" t="s">
        <v>18</v>
      </c>
      <c r="F6" s="77"/>
      <c r="G6" s="98" t="s">
        <v>19</v>
      </c>
      <c r="H6" s="77"/>
      <c r="I6" s="243" t="s">
        <v>92</v>
      </c>
      <c r="J6" s="244"/>
      <c r="K6" s="81" t="s">
        <v>91</v>
      </c>
      <c r="L6" s="77"/>
      <c r="M6" s="81" t="s">
        <v>81</v>
      </c>
      <c r="N6" s="81"/>
      <c r="O6" s="100" t="s">
        <v>70</v>
      </c>
      <c r="P6" s="99"/>
      <c r="Q6" s="79" t="s">
        <v>20</v>
      </c>
      <c r="R6" s="80"/>
      <c r="S6" s="78" t="s">
        <v>21</v>
      </c>
      <c r="T6" s="81"/>
      <c r="U6" s="82"/>
      <c r="V6" s="77"/>
      <c r="W6" s="79" t="s">
        <v>22</v>
      </c>
      <c r="X6" s="77"/>
      <c r="Y6" s="75" t="s">
        <v>23</v>
      </c>
      <c r="Z6" s="73"/>
      <c r="AA6" s="60"/>
      <c r="AB6" s="47"/>
      <c r="AC6" s="16"/>
      <c r="AD6" s="46"/>
      <c r="AE6" s="16"/>
      <c r="AF6" s="46"/>
      <c r="AG6" s="16"/>
      <c r="AH6" s="46"/>
      <c r="AI6" s="15"/>
      <c r="AJ6" s="60"/>
      <c r="AK6" s="47"/>
      <c r="AL6" s="16"/>
      <c r="AM6" s="46"/>
      <c r="AN6" s="16"/>
      <c r="AO6" s="46" t="s">
        <v>78</v>
      </c>
      <c r="AP6" s="14"/>
      <c r="AQ6" s="46"/>
      <c r="AR6" s="14"/>
      <c r="AS6" s="46"/>
      <c r="AT6" s="14"/>
      <c r="AU6" s="46"/>
      <c r="AV6" s="15"/>
      <c r="AW6" s="101"/>
      <c r="AX6" s="15"/>
      <c r="AY6" s="46"/>
      <c r="AZ6" s="16"/>
      <c r="BA6" s="60"/>
      <c r="BB6" s="3"/>
      <c r="BC6" s="3"/>
    </row>
    <row r="7" spans="1:55" ht="96" customHeight="1">
      <c r="A7" s="69" t="s">
        <v>24</v>
      </c>
      <c r="B7" s="53" t="s">
        <v>25</v>
      </c>
      <c r="C7" s="53" t="s">
        <v>26</v>
      </c>
      <c r="D7" s="31" t="s">
        <v>27</v>
      </c>
      <c r="E7" s="30" t="s">
        <v>28</v>
      </c>
      <c r="F7" s="17" t="s">
        <v>85</v>
      </c>
      <c r="G7" s="30" t="s">
        <v>28</v>
      </c>
      <c r="H7" s="18" t="s">
        <v>86</v>
      </c>
      <c r="I7" s="48" t="s">
        <v>67</v>
      </c>
      <c r="J7" s="19" t="s">
        <v>68</v>
      </c>
      <c r="K7" s="30" t="s">
        <v>28</v>
      </c>
      <c r="L7" s="20" t="s">
        <v>91</v>
      </c>
      <c r="M7" s="30" t="s">
        <v>28</v>
      </c>
      <c r="N7" s="20" t="s">
        <v>83</v>
      </c>
      <c r="O7" s="48" t="s">
        <v>69</v>
      </c>
      <c r="P7" s="19" t="s">
        <v>84</v>
      </c>
      <c r="Q7" s="48" t="s">
        <v>29</v>
      </c>
      <c r="R7" s="19" t="s">
        <v>87</v>
      </c>
      <c r="S7" s="30" t="s">
        <v>88</v>
      </c>
      <c r="T7" s="20" t="s">
        <v>30</v>
      </c>
      <c r="U7" s="30" t="s">
        <v>88</v>
      </c>
      <c r="V7" s="20" t="s">
        <v>31</v>
      </c>
      <c r="W7" s="30" t="s">
        <v>88</v>
      </c>
      <c r="X7" s="20" t="s">
        <v>32</v>
      </c>
      <c r="Y7" s="51" t="s">
        <v>33</v>
      </c>
      <c r="Z7" s="74" t="s">
        <v>157</v>
      </c>
      <c r="AA7" s="61" t="s">
        <v>34</v>
      </c>
      <c r="AB7" s="50" t="s">
        <v>33</v>
      </c>
      <c r="AC7" s="17" t="s">
        <v>35</v>
      </c>
      <c r="AD7" s="30" t="s">
        <v>36</v>
      </c>
      <c r="AE7" s="20" t="s">
        <v>37</v>
      </c>
      <c r="AF7" s="30" t="s">
        <v>38</v>
      </c>
      <c r="AG7" s="20" t="s">
        <v>39</v>
      </c>
      <c r="AH7" s="49" t="s">
        <v>33</v>
      </c>
      <c r="AI7" s="56" t="s">
        <v>40</v>
      </c>
      <c r="AJ7" s="63" t="s">
        <v>41</v>
      </c>
      <c r="AK7" s="49" t="s">
        <v>42</v>
      </c>
      <c r="AL7" s="20" t="s">
        <v>43</v>
      </c>
      <c r="AM7" s="49" t="s">
        <v>33</v>
      </c>
      <c r="AN7" s="20" t="s">
        <v>44</v>
      </c>
      <c r="AO7" s="51" t="s">
        <v>45</v>
      </c>
      <c r="AP7" s="20" t="s">
        <v>46</v>
      </c>
      <c r="AQ7" s="51" t="s">
        <v>47</v>
      </c>
      <c r="AR7" s="20" t="s">
        <v>48</v>
      </c>
      <c r="AS7" s="51" t="s">
        <v>74</v>
      </c>
      <c r="AT7" s="20" t="s">
        <v>73</v>
      </c>
      <c r="AU7" s="51" t="s">
        <v>49</v>
      </c>
      <c r="AV7" s="20" t="s">
        <v>50</v>
      </c>
      <c r="AW7" s="49" t="s">
        <v>33</v>
      </c>
      <c r="AX7" s="20" t="s">
        <v>51</v>
      </c>
      <c r="AY7" s="49" t="s">
        <v>77</v>
      </c>
      <c r="AZ7" s="65" t="s">
        <v>76</v>
      </c>
      <c r="BA7" s="63" t="s">
        <v>52</v>
      </c>
      <c r="BB7" s="67" t="s">
        <v>53</v>
      </c>
      <c r="BC7" s="52" t="s">
        <v>54</v>
      </c>
    </row>
    <row r="8" spans="1:55" ht="15" customHeight="1" thickBot="1">
      <c r="A8" s="54"/>
      <c r="B8" s="21"/>
      <c r="C8" s="21"/>
      <c r="D8" s="83"/>
      <c r="E8" s="84"/>
      <c r="F8" s="85" t="s">
        <v>55</v>
      </c>
      <c r="G8" s="86"/>
      <c r="H8" s="85" t="s">
        <v>55</v>
      </c>
      <c r="I8" s="87"/>
      <c r="J8" s="88" t="s">
        <v>56</v>
      </c>
      <c r="K8" s="87"/>
      <c r="L8" s="107" t="s">
        <v>63</v>
      </c>
      <c r="M8" s="87"/>
      <c r="N8" s="89" t="s">
        <v>57</v>
      </c>
      <c r="O8" s="87"/>
      <c r="P8" s="88" t="s">
        <v>56</v>
      </c>
      <c r="Q8" s="87"/>
      <c r="R8" s="89" t="s">
        <v>57</v>
      </c>
      <c r="S8" s="87"/>
      <c r="T8" s="89" t="s">
        <v>59</v>
      </c>
      <c r="U8" s="87"/>
      <c r="V8" s="89" t="s">
        <v>57</v>
      </c>
      <c r="W8" s="87"/>
      <c r="X8" s="89" t="s">
        <v>58</v>
      </c>
      <c r="Y8" s="87"/>
      <c r="Z8" s="90" t="s">
        <v>60</v>
      </c>
      <c r="AA8" s="91"/>
      <c r="AB8" s="92"/>
      <c r="AC8" s="85" t="s">
        <v>61</v>
      </c>
      <c r="AD8" s="86"/>
      <c r="AE8" s="89" t="s">
        <v>62</v>
      </c>
      <c r="AF8" s="87"/>
      <c r="AG8" s="89" t="s">
        <v>57</v>
      </c>
      <c r="AH8" s="93"/>
      <c r="AI8" s="90" t="s">
        <v>61</v>
      </c>
      <c r="AJ8" s="91"/>
      <c r="AK8" s="92"/>
      <c r="AL8" s="85" t="s">
        <v>63</v>
      </c>
      <c r="AM8" s="86"/>
      <c r="AN8" s="89" t="s">
        <v>64</v>
      </c>
      <c r="AO8" s="87"/>
      <c r="AP8" s="89" t="s">
        <v>65</v>
      </c>
      <c r="AQ8" s="87"/>
      <c r="AR8" s="89" t="s">
        <v>57</v>
      </c>
      <c r="AS8" s="87"/>
      <c r="AT8" s="89" t="s">
        <v>66</v>
      </c>
      <c r="AU8" s="87"/>
      <c r="AV8" s="89" t="s">
        <v>65</v>
      </c>
      <c r="AW8" s="87"/>
      <c r="AX8" s="89" t="s">
        <v>72</v>
      </c>
      <c r="AY8" s="93"/>
      <c r="AZ8" s="90" t="s">
        <v>79</v>
      </c>
      <c r="BA8" s="91"/>
      <c r="BB8" s="94"/>
      <c r="BC8" s="95"/>
    </row>
    <row r="9" spans="1:55" ht="65.25" customHeight="1">
      <c r="A9" s="22"/>
      <c r="B9" s="252" t="s">
        <v>176</v>
      </c>
      <c r="C9" s="253"/>
      <c r="D9" s="71"/>
      <c r="E9" s="35"/>
      <c r="F9" s="32"/>
      <c r="G9" s="37"/>
      <c r="H9" s="32"/>
      <c r="I9" s="33"/>
      <c r="J9" s="55"/>
      <c r="K9" s="37"/>
      <c r="L9" s="55"/>
      <c r="M9" s="37"/>
      <c r="N9" s="32"/>
      <c r="O9" s="37"/>
      <c r="P9" s="55"/>
      <c r="Q9" s="37"/>
      <c r="R9" s="32"/>
      <c r="S9" s="37"/>
      <c r="T9" s="32"/>
      <c r="U9" s="37"/>
      <c r="V9" s="32"/>
      <c r="W9" s="37"/>
      <c r="X9" s="34"/>
      <c r="Y9" s="37"/>
      <c r="Z9" s="32"/>
      <c r="AA9" s="58"/>
      <c r="AB9" s="35"/>
      <c r="AC9" s="32"/>
      <c r="AD9" s="37"/>
      <c r="AE9" s="32"/>
      <c r="AF9" s="37"/>
      <c r="AG9" s="32"/>
      <c r="AH9" s="37"/>
      <c r="AI9" s="38"/>
      <c r="AJ9" s="66"/>
      <c r="AK9" s="35"/>
      <c r="AL9" s="32"/>
      <c r="AM9" s="37"/>
      <c r="AN9" s="36"/>
      <c r="AO9" s="37"/>
      <c r="AP9" s="32"/>
      <c r="AQ9" s="37"/>
      <c r="AR9" s="32"/>
      <c r="AS9" s="37"/>
      <c r="AT9" s="32"/>
      <c r="AU9" s="37"/>
      <c r="AV9" s="32"/>
      <c r="AW9" s="37"/>
      <c r="AX9" s="32"/>
      <c r="AY9" s="37"/>
      <c r="AZ9" s="36"/>
      <c r="BA9" s="68"/>
      <c r="BB9" s="106"/>
      <c r="BC9" s="96"/>
    </row>
    <row r="10" spans="1:55" ht="12.75" customHeight="1">
      <c r="A10" s="145">
        <v>1</v>
      </c>
      <c r="B10" s="141" t="s">
        <v>107</v>
      </c>
      <c r="C10" s="141" t="s">
        <v>108</v>
      </c>
      <c r="D10" s="126">
        <v>55</v>
      </c>
      <c r="E10" s="127">
        <v>24</v>
      </c>
      <c r="F10" s="128">
        <f>E10*6</f>
        <v>144</v>
      </c>
      <c r="G10" s="129"/>
      <c r="H10" s="128">
        <f>G10*6</f>
        <v>0</v>
      </c>
      <c r="I10" s="130">
        <v>10</v>
      </c>
      <c r="J10" s="131">
        <f>IF(I10&lt;=4,I10*3,12+(I10-4)*3*2/3)</f>
        <v>24</v>
      </c>
      <c r="K10" s="129"/>
      <c r="L10" s="131">
        <f>K10*3</f>
        <v>0</v>
      </c>
      <c r="M10" s="129"/>
      <c r="N10" s="128">
        <f>M10*3</f>
        <v>0</v>
      </c>
      <c r="O10" s="129"/>
      <c r="P10" s="131">
        <f>IF(O10&lt;=4,O10*3,12+(O10-4)*3*2/3)</f>
        <v>0</v>
      </c>
      <c r="Q10" s="129"/>
      <c r="R10" s="128">
        <f>Q10*3</f>
        <v>0</v>
      </c>
      <c r="S10" s="129">
        <v>5</v>
      </c>
      <c r="T10" s="128">
        <f>IF(S10&gt;10,20,S10*2)</f>
        <v>10</v>
      </c>
      <c r="U10" s="129">
        <v>19</v>
      </c>
      <c r="V10" s="128">
        <f>U10*3</f>
        <v>57</v>
      </c>
      <c r="W10" s="129"/>
      <c r="X10" s="132">
        <f>W10</f>
        <v>0</v>
      </c>
      <c r="Y10" s="129" t="s">
        <v>89</v>
      </c>
      <c r="Z10" s="128">
        <f>IF(Y10="si",10,0)</f>
        <v>10</v>
      </c>
      <c r="AA10" s="133">
        <f>F10+H10+J10+N10+P10+R10+T10+V10+X10+Z10+L10</f>
        <v>245</v>
      </c>
      <c r="AB10" s="127" t="s">
        <v>89</v>
      </c>
      <c r="AC10" s="128">
        <f>IF(AB10="si",6,0)</f>
        <v>6</v>
      </c>
      <c r="AD10" s="129"/>
      <c r="AE10" s="128">
        <f>AD10*4</f>
        <v>0</v>
      </c>
      <c r="AF10" s="129"/>
      <c r="AG10" s="128">
        <f>AF10*3</f>
        <v>0</v>
      </c>
      <c r="AH10" s="129"/>
      <c r="AI10" s="135">
        <f>IF(AH10="si",6,0)</f>
        <v>0</v>
      </c>
      <c r="AJ10" s="136">
        <f>AC10+AE10+AG10+AI10</f>
        <v>6</v>
      </c>
      <c r="AK10" s="127"/>
      <c r="AL10" s="128">
        <f>AK10*3</f>
        <v>0</v>
      </c>
      <c r="AM10" s="129"/>
      <c r="AN10" s="137">
        <f>IF(AM10="si",12,0)</f>
        <v>0</v>
      </c>
      <c r="AO10" s="129"/>
      <c r="AP10" s="128">
        <f>AO10*5</f>
        <v>0</v>
      </c>
      <c r="AQ10" s="129"/>
      <c r="AR10" s="128">
        <f>AQ10*3</f>
        <v>0</v>
      </c>
      <c r="AS10" s="129"/>
      <c r="AT10" s="128">
        <f>AS10</f>
        <v>0</v>
      </c>
      <c r="AU10" s="129"/>
      <c r="AV10" s="128">
        <f>AU10*5</f>
        <v>0</v>
      </c>
      <c r="AW10" s="129"/>
      <c r="AX10" s="128">
        <f>IF(AW10="si",5,0)</f>
        <v>0</v>
      </c>
      <c r="AY10" s="129">
        <v>2</v>
      </c>
      <c r="AZ10" s="137">
        <f>AY10*1</f>
        <v>2</v>
      </c>
      <c r="BA10" s="138">
        <f>AL10+AN10+AZ10+IF(AP10+AR10+AT10+AV10+AX10&gt;10,10,AP10+AR10+AT10+AV10+AX10)</f>
        <v>2</v>
      </c>
      <c r="BB10" s="139">
        <f>AA10+AJ10+BA10</f>
        <v>253</v>
      </c>
      <c r="BC10" s="96"/>
    </row>
    <row r="11" spans="1:55" ht="12.75" customHeight="1">
      <c r="A11" s="145">
        <v>2</v>
      </c>
      <c r="B11" s="141" t="s">
        <v>152</v>
      </c>
      <c r="C11" s="141" t="s">
        <v>153</v>
      </c>
      <c r="D11" s="126">
        <v>57</v>
      </c>
      <c r="E11" s="127">
        <v>24</v>
      </c>
      <c r="F11" s="128">
        <f>E11*6</f>
        <v>144</v>
      </c>
      <c r="G11" s="129"/>
      <c r="H11" s="128">
        <f>G11*6</f>
        <v>0</v>
      </c>
      <c r="I11" s="130">
        <v>5</v>
      </c>
      <c r="J11" s="131">
        <f>IF(I11&lt;=4,I11*3,12+(I11-4)*3*2/3)</f>
        <v>14</v>
      </c>
      <c r="K11" s="129"/>
      <c r="L11" s="131">
        <f>K11*3</f>
        <v>0</v>
      </c>
      <c r="M11" s="129"/>
      <c r="N11" s="128">
        <f>M11*3</f>
        <v>0</v>
      </c>
      <c r="O11" s="129"/>
      <c r="P11" s="131">
        <f>IF(O11&lt;=4,O11*3,12+(O11-4)*3*2/3)</f>
        <v>0</v>
      </c>
      <c r="Q11" s="129"/>
      <c r="R11" s="128">
        <f>Q11*3</f>
        <v>0</v>
      </c>
      <c r="S11" s="129">
        <v>5</v>
      </c>
      <c r="T11" s="128">
        <f>IF(S11&gt;10,20,S11*2)</f>
        <v>10</v>
      </c>
      <c r="U11" s="129">
        <v>15</v>
      </c>
      <c r="V11" s="128">
        <f>U11*3</f>
        <v>45</v>
      </c>
      <c r="W11" s="129"/>
      <c r="X11" s="132">
        <f>W11</f>
        <v>0</v>
      </c>
      <c r="Y11" s="129" t="s">
        <v>89</v>
      </c>
      <c r="Z11" s="128">
        <f>IF(Y11="si",10,0)</f>
        <v>10</v>
      </c>
      <c r="AA11" s="133">
        <f>F11+H11+J11+N11+P11+R11+T11+V11+X11+Z11+L11</f>
        <v>223</v>
      </c>
      <c r="AB11" s="127" t="s">
        <v>89</v>
      </c>
      <c r="AC11" s="128">
        <f>IF(AB11="si",6,0)</f>
        <v>6</v>
      </c>
      <c r="AD11" s="129"/>
      <c r="AE11" s="128">
        <f>AD11*4</f>
        <v>0</v>
      </c>
      <c r="AF11" s="129"/>
      <c r="AG11" s="128">
        <f>AF11*3</f>
        <v>0</v>
      </c>
      <c r="AH11" s="129"/>
      <c r="AI11" s="135">
        <f>IF(AH11="si",6,0)</f>
        <v>0</v>
      </c>
      <c r="AJ11" s="136">
        <f>AC11+AE11+AG11+AI11</f>
        <v>6</v>
      </c>
      <c r="AK11" s="127"/>
      <c r="AL11" s="128">
        <f>AK11*3</f>
        <v>0</v>
      </c>
      <c r="AM11" s="129" t="s">
        <v>89</v>
      </c>
      <c r="AN11" s="137">
        <f>IF(AM11="si",12,0)</f>
        <v>12</v>
      </c>
      <c r="AO11" s="129"/>
      <c r="AP11" s="128">
        <f>AO11*5</f>
        <v>0</v>
      </c>
      <c r="AQ11" s="129"/>
      <c r="AR11" s="128">
        <f>AQ11*3</f>
        <v>0</v>
      </c>
      <c r="AS11" s="129"/>
      <c r="AT11" s="128">
        <f>AS11</f>
        <v>0</v>
      </c>
      <c r="AU11" s="129"/>
      <c r="AV11" s="128">
        <f>AU11*5</f>
        <v>0</v>
      </c>
      <c r="AW11" s="129"/>
      <c r="AX11" s="128">
        <f>IF(AW11="si",5,0)</f>
        <v>0</v>
      </c>
      <c r="AY11" s="129">
        <v>1</v>
      </c>
      <c r="AZ11" s="137">
        <f>AY11*1</f>
        <v>1</v>
      </c>
      <c r="BA11" s="138">
        <f>AL11+AN11+AZ11+IF(AP11+AR11+AT11+AV11+AX11&gt;10,10,AP11+AR11+AT11+AV11+AX11)</f>
        <v>13</v>
      </c>
      <c r="BB11" s="139">
        <f>AA11+AJ11+BA11</f>
        <v>242</v>
      </c>
      <c r="BC11" s="96"/>
    </row>
    <row r="12" spans="1:55" ht="12.75" customHeight="1">
      <c r="A12" s="145">
        <v>3</v>
      </c>
      <c r="B12" s="141" t="s">
        <v>109</v>
      </c>
      <c r="C12" s="141" t="s">
        <v>110</v>
      </c>
      <c r="D12" s="126">
        <v>63</v>
      </c>
      <c r="E12" s="127">
        <v>23</v>
      </c>
      <c r="F12" s="128">
        <f>E12*6</f>
        <v>138</v>
      </c>
      <c r="G12" s="129"/>
      <c r="H12" s="128">
        <f>G12*6</f>
        <v>0</v>
      </c>
      <c r="I12" s="130">
        <v>1</v>
      </c>
      <c r="J12" s="131">
        <f>IF(I12&lt;=4,I12*3,12+(I12-4)*3*2/3)</f>
        <v>3</v>
      </c>
      <c r="K12" s="129"/>
      <c r="L12" s="131">
        <f>K12*3</f>
        <v>0</v>
      </c>
      <c r="M12" s="129"/>
      <c r="N12" s="128">
        <f>M12*3</f>
        <v>0</v>
      </c>
      <c r="O12" s="129"/>
      <c r="P12" s="131">
        <f>IF(O12&lt;=4,O12*3,12+(O12-4)*3*2/3)</f>
        <v>0</v>
      </c>
      <c r="Q12" s="129"/>
      <c r="R12" s="128">
        <f>Q12*3</f>
        <v>0</v>
      </c>
      <c r="S12" s="129">
        <v>5</v>
      </c>
      <c r="T12" s="128">
        <f>IF(S12&gt;10,20,S12*2)</f>
        <v>10</v>
      </c>
      <c r="U12" s="129">
        <v>16</v>
      </c>
      <c r="V12" s="128">
        <f>U12*3</f>
        <v>48</v>
      </c>
      <c r="W12" s="129"/>
      <c r="X12" s="132">
        <f>W12</f>
        <v>0</v>
      </c>
      <c r="Y12" s="129" t="s">
        <v>89</v>
      </c>
      <c r="Z12" s="128">
        <f>IF(Y12="si",10,0)</f>
        <v>10</v>
      </c>
      <c r="AA12" s="133">
        <f>F12+H12+J12+N12+P12+R12+T12+V12+X12+Z12+L12</f>
        <v>209</v>
      </c>
      <c r="AB12" s="127"/>
      <c r="AC12" s="128">
        <f>IF(AB12="si",6,0)</f>
        <v>0</v>
      </c>
      <c r="AD12" s="129"/>
      <c r="AE12" s="128">
        <f>AD12*4</f>
        <v>0</v>
      </c>
      <c r="AF12" s="129"/>
      <c r="AG12" s="128">
        <f>AF12*3</f>
        <v>0</v>
      </c>
      <c r="AH12" s="129"/>
      <c r="AI12" s="135">
        <f>IF(AH12="si",6,0)</f>
        <v>0</v>
      </c>
      <c r="AJ12" s="136">
        <f>AC12+AE12+AG12+AI12</f>
        <v>0</v>
      </c>
      <c r="AK12" s="127"/>
      <c r="AL12" s="128">
        <f>AK12*3</f>
        <v>0</v>
      </c>
      <c r="AM12" s="129" t="s">
        <v>89</v>
      </c>
      <c r="AN12" s="137">
        <f>IF(AM12="si",12,0)</f>
        <v>12</v>
      </c>
      <c r="AO12" s="129"/>
      <c r="AP12" s="128">
        <f>AO12*5</f>
        <v>0</v>
      </c>
      <c r="AQ12" s="129"/>
      <c r="AR12" s="128">
        <f>AQ12*3</f>
        <v>0</v>
      </c>
      <c r="AS12" s="129"/>
      <c r="AT12" s="128">
        <f>AS12</f>
        <v>0</v>
      </c>
      <c r="AU12" s="129"/>
      <c r="AV12" s="128">
        <f>AU12*5</f>
        <v>0</v>
      </c>
      <c r="AW12" s="129"/>
      <c r="AX12" s="128">
        <f>IF(AW12="si",5,0)</f>
        <v>0</v>
      </c>
      <c r="AY12" s="129"/>
      <c r="AZ12" s="137">
        <f>AY12*1</f>
        <v>0</v>
      </c>
      <c r="BA12" s="138">
        <f>AL12+AN12+AZ12+IF(AP12+AR12+AT12+AV12+AX12&gt;10,10,AP12+AR12+AT12+AV12+AX12)</f>
        <v>12</v>
      </c>
      <c r="BB12" s="139">
        <f>AA12+AJ12+BA12</f>
        <v>221</v>
      </c>
      <c r="BC12" s="96"/>
    </row>
    <row r="13" spans="1:55" ht="12.75" customHeight="1">
      <c r="A13" s="145">
        <v>4</v>
      </c>
      <c r="B13" s="141" t="s">
        <v>111</v>
      </c>
      <c r="C13" s="141" t="s">
        <v>112</v>
      </c>
      <c r="D13" s="126">
        <v>59</v>
      </c>
      <c r="E13" s="127">
        <v>15</v>
      </c>
      <c r="F13" s="128">
        <f>E13*6</f>
        <v>90</v>
      </c>
      <c r="G13" s="129"/>
      <c r="H13" s="128">
        <f>G13*6</f>
        <v>0</v>
      </c>
      <c r="I13" s="130">
        <v>4</v>
      </c>
      <c r="J13" s="131">
        <f>IF(I13&lt;=4,I13*3,12+(I13-4)*3*2/3)</f>
        <v>12</v>
      </c>
      <c r="K13" s="129"/>
      <c r="L13" s="131">
        <f>K13*3</f>
        <v>0</v>
      </c>
      <c r="M13" s="129"/>
      <c r="N13" s="128">
        <f>M13*3</f>
        <v>0</v>
      </c>
      <c r="O13" s="129"/>
      <c r="P13" s="131">
        <f>IF(O13&lt;=4,O13*3,12+(O13-4)*3*2/3)</f>
        <v>0</v>
      </c>
      <c r="Q13" s="129"/>
      <c r="R13" s="128">
        <f>Q13*3</f>
        <v>0</v>
      </c>
      <c r="S13" s="129">
        <v>5</v>
      </c>
      <c r="T13" s="128">
        <f>IF(S13&gt;10,20,S13*2)</f>
        <v>10</v>
      </c>
      <c r="U13" s="129">
        <v>9</v>
      </c>
      <c r="V13" s="128">
        <f>U13*3</f>
        <v>27</v>
      </c>
      <c r="W13" s="129"/>
      <c r="X13" s="132">
        <f>W13</f>
        <v>0</v>
      </c>
      <c r="Y13" s="129" t="s">
        <v>89</v>
      </c>
      <c r="Z13" s="128">
        <f>IF(Y13="si",10,0)</f>
        <v>10</v>
      </c>
      <c r="AA13" s="133">
        <f>F13+H13+J13+N13+P13+R13+T13+V13+X13+Z13+L13</f>
        <v>149</v>
      </c>
      <c r="AB13" s="127"/>
      <c r="AC13" s="128">
        <f>IF(AB13="si",6,0)</f>
        <v>0</v>
      </c>
      <c r="AD13" s="129"/>
      <c r="AE13" s="128">
        <f>AD13*4</f>
        <v>0</v>
      </c>
      <c r="AF13" s="129"/>
      <c r="AG13" s="128">
        <f>AF13*3</f>
        <v>0</v>
      </c>
      <c r="AH13" s="129"/>
      <c r="AI13" s="135">
        <f>IF(AH13="si",6,0)</f>
        <v>0</v>
      </c>
      <c r="AJ13" s="136">
        <f>AC13+AE13+AG13+AI13</f>
        <v>0</v>
      </c>
      <c r="AK13" s="127"/>
      <c r="AL13" s="128">
        <f>AK13*3</f>
        <v>0</v>
      </c>
      <c r="AM13" s="129" t="s">
        <v>89</v>
      </c>
      <c r="AN13" s="137">
        <f>IF(AM13="si",12,0)</f>
        <v>12</v>
      </c>
      <c r="AO13" s="129"/>
      <c r="AP13" s="128">
        <f>AO13*5</f>
        <v>0</v>
      </c>
      <c r="AQ13" s="129"/>
      <c r="AR13" s="128">
        <f>AQ13*3</f>
        <v>0</v>
      </c>
      <c r="AS13" s="129"/>
      <c r="AT13" s="128">
        <f>AS13</f>
        <v>0</v>
      </c>
      <c r="AU13" s="129"/>
      <c r="AV13" s="128">
        <f>AU13*5</f>
        <v>0</v>
      </c>
      <c r="AW13" s="129"/>
      <c r="AX13" s="128">
        <f>IF(AW13="si",5,0)</f>
        <v>0</v>
      </c>
      <c r="AY13" s="129"/>
      <c r="AZ13" s="137">
        <v>1</v>
      </c>
      <c r="BA13" s="138">
        <f>AL13+AN13+AZ13+IF(AP13+AR13+AT13+AV13+AX13&gt;10,10,AP13+AR13+AT13+AV13+AX13)</f>
        <v>13</v>
      </c>
      <c r="BB13" s="139">
        <f>AA13+AJ13+BA13</f>
        <v>162</v>
      </c>
      <c r="BC13" s="96"/>
    </row>
    <row r="14" spans="1:55" ht="12.75" customHeight="1">
      <c r="A14" s="145">
        <v>5</v>
      </c>
      <c r="B14" s="233" t="s">
        <v>196</v>
      </c>
      <c r="C14" s="233" t="s">
        <v>181</v>
      </c>
      <c r="D14" s="126">
        <v>61</v>
      </c>
      <c r="E14" s="127">
        <v>18</v>
      </c>
      <c r="F14" s="128">
        <f>E14*6</f>
        <v>108</v>
      </c>
      <c r="G14" s="129"/>
      <c r="H14" s="128">
        <f>G14*6</f>
        <v>0</v>
      </c>
      <c r="I14" s="130">
        <v>7</v>
      </c>
      <c r="J14" s="131">
        <f>IF(I14&lt;=4,I14*3,12+(I14-4)*3*2/3)</f>
        <v>18</v>
      </c>
      <c r="K14" s="129"/>
      <c r="L14" s="131">
        <f>K14*3</f>
        <v>0</v>
      </c>
      <c r="M14" s="129"/>
      <c r="N14" s="128">
        <f>M14*3</f>
        <v>0</v>
      </c>
      <c r="O14" s="129"/>
      <c r="P14" s="131">
        <f>IF(O14&lt;=4,O14*3,12+(O14-4)*3*2/3)</f>
        <v>0</v>
      </c>
      <c r="Q14" s="129"/>
      <c r="R14" s="128">
        <f>Q14*3</f>
        <v>0</v>
      </c>
      <c r="S14" s="129"/>
      <c r="T14" s="128">
        <f>IF(S14&gt;10,20,S14*2)</f>
        <v>0</v>
      </c>
      <c r="U14" s="129"/>
      <c r="V14" s="128">
        <f>U14*3</f>
        <v>0</v>
      </c>
      <c r="W14" s="129"/>
      <c r="X14" s="132">
        <f>W14</f>
        <v>0</v>
      </c>
      <c r="Y14" s="129"/>
      <c r="Z14" s="128">
        <f>IF(Y14="si",10,0)</f>
        <v>0</v>
      </c>
      <c r="AA14" s="133">
        <f>F14+H14+J14+N14+P14+R14+T14+V14+X14+Z14+L14</f>
        <v>126</v>
      </c>
      <c r="AB14" s="127"/>
      <c r="AC14" s="128">
        <f>IF(AB14="si",6,0)</f>
        <v>0</v>
      </c>
      <c r="AD14" s="129"/>
      <c r="AE14" s="128">
        <f>AD14*4</f>
        <v>0</v>
      </c>
      <c r="AF14" s="129"/>
      <c r="AG14" s="128">
        <f>AF14*3</f>
        <v>0</v>
      </c>
      <c r="AH14" s="129"/>
      <c r="AI14" s="135">
        <f>IF(AH14="si",6,0)</f>
        <v>0</v>
      </c>
      <c r="AJ14" s="136">
        <f>AC14+AE14+AG14+AI14</f>
        <v>0</v>
      </c>
      <c r="AK14" s="127"/>
      <c r="AL14" s="128">
        <f>AK14*3</f>
        <v>0</v>
      </c>
      <c r="AM14" s="129" t="s">
        <v>89</v>
      </c>
      <c r="AN14" s="137">
        <f>IF(AM14="si",12,0)</f>
        <v>12</v>
      </c>
      <c r="AO14" s="129"/>
      <c r="AP14" s="128">
        <f>AO14*5</f>
        <v>0</v>
      </c>
      <c r="AQ14" s="129"/>
      <c r="AR14" s="128">
        <f>AQ14*3</f>
        <v>0</v>
      </c>
      <c r="AS14" s="129"/>
      <c r="AT14" s="128">
        <f>AS14</f>
        <v>0</v>
      </c>
      <c r="AU14" s="129"/>
      <c r="AV14" s="128">
        <f>AU14*5</f>
        <v>0</v>
      </c>
      <c r="AW14" s="129"/>
      <c r="AX14" s="128">
        <f>IF(AW14="si",5,0)</f>
        <v>0</v>
      </c>
      <c r="AY14" s="129"/>
      <c r="AZ14" s="137">
        <f>AY14*1</f>
        <v>0</v>
      </c>
      <c r="BA14" s="138">
        <f>AL14+AN14+AZ14+IF(AP14+AR14+AT14+AV14+AX14&gt;10,10,AP14+AR14+AT14+AV14+AX14)</f>
        <v>12</v>
      </c>
      <c r="BB14" s="139">
        <f>AA14+AJ14+BA14</f>
        <v>138</v>
      </c>
      <c r="BC14" s="221" t="s">
        <v>197</v>
      </c>
    </row>
    <row r="15" spans="1:55" ht="15" customHeight="1">
      <c r="A15" s="145"/>
      <c r="B15" s="141"/>
      <c r="C15" s="141"/>
      <c r="D15" s="126"/>
      <c r="E15" s="127"/>
      <c r="F15" s="128"/>
      <c r="G15" s="129"/>
      <c r="H15" s="128"/>
      <c r="I15" s="130"/>
      <c r="J15" s="131"/>
      <c r="K15" s="130"/>
      <c r="L15" s="131"/>
      <c r="M15" s="129"/>
      <c r="N15" s="128"/>
      <c r="O15" s="129"/>
      <c r="P15" s="131"/>
      <c r="Q15" s="129"/>
      <c r="R15" s="128"/>
      <c r="S15" s="129"/>
      <c r="T15" s="128"/>
      <c r="U15" s="129"/>
      <c r="V15" s="128"/>
      <c r="W15" s="129"/>
      <c r="X15" s="132"/>
      <c r="Y15" s="129"/>
      <c r="Z15" s="128"/>
      <c r="AA15" s="133"/>
      <c r="AB15" s="127"/>
      <c r="AC15" s="128"/>
      <c r="AD15" s="129"/>
      <c r="AE15" s="128"/>
      <c r="AF15" s="129"/>
      <c r="AG15" s="128"/>
      <c r="AH15" s="129"/>
      <c r="AI15" s="135"/>
      <c r="AJ15" s="136"/>
      <c r="AK15" s="127"/>
      <c r="AL15" s="128"/>
      <c r="AM15" s="129"/>
      <c r="AN15" s="137"/>
      <c r="AO15" s="129"/>
      <c r="AP15" s="128"/>
      <c r="AQ15" s="129"/>
      <c r="AR15" s="128"/>
      <c r="AS15" s="129"/>
      <c r="AT15" s="128"/>
      <c r="AU15" s="129"/>
      <c r="AV15" s="128"/>
      <c r="AW15" s="129"/>
      <c r="AX15" s="128"/>
      <c r="AY15" s="129"/>
      <c r="AZ15" s="137"/>
      <c r="BA15" s="138"/>
      <c r="BB15" s="139"/>
      <c r="BC15" s="96"/>
    </row>
    <row r="16" spans="1:55" ht="12.75">
      <c r="A16" s="142"/>
      <c r="B16" s="23"/>
      <c r="C16" s="23"/>
      <c r="D16" s="126"/>
      <c r="E16" s="127"/>
      <c r="F16" s="128"/>
      <c r="G16" s="129"/>
      <c r="H16" s="128"/>
      <c r="I16" s="130"/>
      <c r="J16" s="131"/>
      <c r="K16" s="129"/>
      <c r="L16" s="131"/>
      <c r="M16" s="129"/>
      <c r="N16" s="128"/>
      <c r="O16" s="129"/>
      <c r="P16" s="131"/>
      <c r="Q16" s="129"/>
      <c r="R16" s="128"/>
      <c r="S16" s="129"/>
      <c r="T16" s="128"/>
      <c r="U16" s="129"/>
      <c r="V16" s="128"/>
      <c r="W16" s="129"/>
      <c r="X16" s="132"/>
      <c r="Y16" s="129"/>
      <c r="Z16" s="128"/>
      <c r="AA16" s="133"/>
      <c r="AB16" s="127"/>
      <c r="AC16" s="128"/>
      <c r="AD16" s="129"/>
      <c r="AE16" s="128"/>
      <c r="AF16" s="129"/>
      <c r="AG16" s="128"/>
      <c r="AH16" s="129"/>
      <c r="AI16" s="135"/>
      <c r="AJ16" s="136"/>
      <c r="AK16" s="127"/>
      <c r="AL16" s="128"/>
      <c r="AM16" s="129"/>
      <c r="AN16" s="137"/>
      <c r="AO16" s="129"/>
      <c r="AP16" s="128"/>
      <c r="AQ16" s="129"/>
      <c r="AR16" s="128"/>
      <c r="AS16" s="129"/>
      <c r="AT16" s="128"/>
      <c r="AU16" s="129"/>
      <c r="AV16" s="128"/>
      <c r="AW16" s="129"/>
      <c r="AX16" s="128"/>
      <c r="AY16" s="129"/>
      <c r="AZ16" s="137"/>
      <c r="BA16" s="138"/>
      <c r="BB16" s="139"/>
      <c r="BC16" s="96"/>
    </row>
    <row r="17" spans="1:55" ht="15" customHeight="1">
      <c r="A17" s="142"/>
      <c r="B17" s="141"/>
      <c r="C17" s="141"/>
      <c r="D17" s="126"/>
      <c r="E17" s="127"/>
      <c r="F17" s="128"/>
      <c r="G17" s="129"/>
      <c r="H17" s="128"/>
      <c r="I17" s="130"/>
      <c r="J17" s="131"/>
      <c r="K17" s="129"/>
      <c r="L17" s="131"/>
      <c r="M17" s="129"/>
      <c r="N17" s="128"/>
      <c r="O17" s="129"/>
      <c r="P17" s="131"/>
      <c r="Q17" s="129"/>
      <c r="R17" s="128"/>
      <c r="S17" s="129"/>
      <c r="T17" s="128"/>
      <c r="U17" s="129"/>
      <c r="V17" s="128"/>
      <c r="W17" s="129"/>
      <c r="X17" s="132"/>
      <c r="Y17" s="129"/>
      <c r="Z17" s="128"/>
      <c r="AA17" s="133"/>
      <c r="AB17" s="127"/>
      <c r="AC17" s="128"/>
      <c r="AD17" s="129"/>
      <c r="AE17" s="128"/>
      <c r="AF17" s="129"/>
      <c r="AG17" s="128"/>
      <c r="AH17" s="129"/>
      <c r="AI17" s="135"/>
      <c r="AJ17" s="136"/>
      <c r="AK17" s="127"/>
      <c r="AL17" s="128"/>
      <c r="AM17" s="129"/>
      <c r="AN17" s="137"/>
      <c r="AO17" s="129"/>
      <c r="AP17" s="128"/>
      <c r="AQ17" s="129"/>
      <c r="AR17" s="128"/>
      <c r="AS17" s="129"/>
      <c r="AT17" s="128"/>
      <c r="AU17" s="129"/>
      <c r="AV17" s="128"/>
      <c r="AW17" s="129"/>
      <c r="AX17" s="128"/>
      <c r="AY17" s="129"/>
      <c r="AZ17" s="137"/>
      <c r="BA17" s="138"/>
      <c r="BB17" s="139"/>
      <c r="BC17" s="96"/>
    </row>
    <row r="18" spans="1:55" s="109" customFormat="1" ht="15" customHeight="1">
      <c r="A18" s="22"/>
      <c r="B18" s="23"/>
      <c r="C18" s="23"/>
      <c r="D18" s="71"/>
      <c r="E18" s="35"/>
      <c r="F18" s="32"/>
      <c r="G18" s="37"/>
      <c r="H18" s="32"/>
      <c r="I18" s="33"/>
      <c r="J18" s="55"/>
      <c r="K18" s="37"/>
      <c r="L18" s="55"/>
      <c r="M18" s="37"/>
      <c r="N18" s="32"/>
      <c r="O18" s="37"/>
      <c r="P18" s="55"/>
      <c r="Q18" s="37"/>
      <c r="R18" s="32"/>
      <c r="S18" s="37"/>
      <c r="T18" s="32"/>
      <c r="U18" s="37"/>
      <c r="V18" s="32"/>
      <c r="W18" s="37"/>
      <c r="X18" s="34"/>
      <c r="Y18" s="37"/>
      <c r="Z18" s="32"/>
      <c r="AA18" s="58"/>
      <c r="AB18" s="35"/>
      <c r="AC18" s="32"/>
      <c r="AD18" s="37"/>
      <c r="AE18" s="32"/>
      <c r="AF18" s="37"/>
      <c r="AG18" s="32"/>
      <c r="AH18" s="37"/>
      <c r="AI18" s="38"/>
      <c r="AJ18" s="66"/>
      <c r="AK18" s="35"/>
      <c r="AL18" s="32"/>
      <c r="AM18" s="37"/>
      <c r="AN18" s="36"/>
      <c r="AO18" s="37"/>
      <c r="AP18" s="32"/>
      <c r="AQ18" s="37"/>
      <c r="AR18" s="32"/>
      <c r="AS18" s="37"/>
      <c r="AT18" s="32"/>
      <c r="AU18" s="37"/>
      <c r="AV18" s="32"/>
      <c r="AW18" s="37"/>
      <c r="AX18" s="32"/>
      <c r="AY18" s="37"/>
      <c r="AZ18" s="36"/>
      <c r="BA18" s="68"/>
      <c r="BB18" s="106"/>
      <c r="BC18" s="96"/>
    </row>
    <row r="19" spans="1:55" s="124" customFormat="1" ht="12.75">
      <c r="A19" s="122"/>
      <c r="B19" s="122"/>
      <c r="C19" s="123"/>
      <c r="G19" s="122"/>
      <c r="H19" s="123"/>
      <c r="I19" s="123"/>
      <c r="J19" s="123"/>
      <c r="K19" s="125"/>
      <c r="L19" s="123"/>
      <c r="M19" s="123"/>
      <c r="N19" s="123"/>
      <c r="O19" s="122"/>
      <c r="P19" s="123"/>
      <c r="Q19" s="123"/>
      <c r="R19" s="123"/>
      <c r="S19" s="122"/>
      <c r="T19" s="123"/>
      <c r="U19" s="122"/>
      <c r="V19" s="123"/>
      <c r="W19" s="123"/>
      <c r="X19" s="123"/>
      <c r="Y19" s="123"/>
      <c r="Z19" s="123"/>
      <c r="AA19" s="123"/>
      <c r="AB19" s="122"/>
      <c r="AC19" s="123"/>
      <c r="AD19" s="122"/>
      <c r="AE19" s="123"/>
      <c r="AF19" s="122"/>
      <c r="AG19" s="123"/>
      <c r="AH19" s="122"/>
      <c r="AI19" s="123"/>
      <c r="AJ19" s="123"/>
      <c r="AK19" s="122"/>
      <c r="AL19" s="123"/>
      <c r="AM19" s="122"/>
      <c r="AN19" s="123"/>
      <c r="AO19" s="122"/>
      <c r="AP19" s="123"/>
      <c r="AQ19" s="122"/>
      <c r="AR19" s="123"/>
      <c r="AS19" s="122"/>
      <c r="AT19" s="123"/>
      <c r="AU19" s="122"/>
      <c r="AV19" s="123"/>
      <c r="AW19" s="122"/>
      <c r="AX19" s="123"/>
      <c r="BA19" s="123"/>
      <c r="BB19" s="123"/>
      <c r="BC19" s="122"/>
    </row>
    <row r="20" spans="1:55" ht="15">
      <c r="A20" s="25"/>
      <c r="B20" s="24"/>
      <c r="C20" s="24"/>
      <c r="D20" s="4"/>
      <c r="E20" s="3"/>
      <c r="F20" s="3"/>
      <c r="G20" s="3"/>
      <c r="H20" s="3"/>
      <c r="I20" s="3"/>
      <c r="J20" s="3"/>
      <c r="K20" s="108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26"/>
      <c r="AO20" s="25"/>
      <c r="AP20" s="26"/>
      <c r="AQ20" s="25"/>
      <c r="AR20" s="26"/>
      <c r="AS20" s="25"/>
      <c r="AT20" s="26"/>
      <c r="AU20" s="25"/>
      <c r="AV20" s="26"/>
      <c r="AW20" s="25"/>
      <c r="AX20" s="26"/>
      <c r="BA20" s="26"/>
      <c r="BB20" s="26"/>
      <c r="BC20" s="27"/>
    </row>
    <row r="21" spans="1:50" ht="15.75">
      <c r="A21" s="25"/>
      <c r="B21" s="25"/>
      <c r="C21" s="28" t="s">
        <v>199</v>
      </c>
      <c r="D21" s="25"/>
      <c r="E21" s="25"/>
      <c r="F21" s="25"/>
      <c r="G21" s="25"/>
      <c r="H21" s="25"/>
      <c r="I21" s="25"/>
      <c r="J21" s="25"/>
      <c r="K21" s="108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8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6"/>
      <c r="AW21" s="25"/>
      <c r="AX21" s="26"/>
    </row>
    <row r="23" spans="1:50" ht="15">
      <c r="A23" s="25"/>
      <c r="B23" s="24"/>
      <c r="C23" s="24"/>
      <c r="D23" s="25"/>
      <c r="E23" s="25"/>
      <c r="F23" s="26"/>
      <c r="G23" s="25"/>
      <c r="H23" s="26"/>
      <c r="I23" s="26"/>
      <c r="J23" s="26"/>
      <c r="K23" s="108"/>
      <c r="L23" s="26"/>
      <c r="M23" s="26"/>
      <c r="N23" s="26"/>
      <c r="O23" s="25"/>
      <c r="P23" s="26"/>
      <c r="Q23" s="26"/>
      <c r="R23" s="26"/>
      <c r="S23" s="25"/>
      <c r="T23" s="26"/>
      <c r="U23" s="25"/>
      <c r="V23" s="26"/>
      <c r="W23" s="26"/>
      <c r="X23" s="26"/>
      <c r="Y23" s="26"/>
      <c r="Z23" s="26"/>
      <c r="AA23" s="26"/>
      <c r="AB23" s="25"/>
      <c r="AC23" s="26"/>
      <c r="AD23" s="25"/>
      <c r="AE23" s="26"/>
      <c r="AF23" s="25"/>
      <c r="AG23" s="26"/>
      <c r="AH23" s="25"/>
      <c r="AI23" s="26"/>
      <c r="AJ23" s="26"/>
      <c r="AK23" s="29" t="s">
        <v>0</v>
      </c>
      <c r="AL23" s="26"/>
      <c r="AM23" s="25"/>
      <c r="AN23" s="26"/>
      <c r="AO23" s="25"/>
      <c r="AP23" s="26"/>
      <c r="AQ23" s="25"/>
      <c r="AR23" s="26"/>
      <c r="AS23" s="25"/>
      <c r="AT23" s="26"/>
      <c r="AU23" s="25"/>
      <c r="AV23" s="26"/>
      <c r="AW23" s="25"/>
      <c r="AX23" s="26"/>
    </row>
    <row r="24" spans="1:50" ht="12.75">
      <c r="A24" s="25"/>
      <c r="B24" s="24"/>
      <c r="C24" s="24"/>
      <c r="D24" s="25"/>
      <c r="E24" s="25"/>
      <c r="F24" s="26"/>
      <c r="G24" s="25"/>
      <c r="H24" s="26"/>
      <c r="I24" s="26"/>
      <c r="J24" s="26"/>
      <c r="K24" s="108"/>
      <c r="L24" s="26"/>
      <c r="M24" s="26"/>
      <c r="N24" s="26"/>
      <c r="O24" s="25"/>
      <c r="P24" s="26"/>
      <c r="Q24" s="26"/>
      <c r="R24" s="26"/>
      <c r="S24" s="25"/>
      <c r="T24" s="26"/>
      <c r="U24" s="25"/>
      <c r="V24" s="26"/>
      <c r="W24" s="26"/>
      <c r="X24" s="26"/>
      <c r="Y24" s="26"/>
      <c r="Z24" s="26"/>
      <c r="AA24" s="26"/>
      <c r="AB24" s="25"/>
      <c r="AC24" s="26"/>
      <c r="AD24" s="25"/>
      <c r="AE24" s="26"/>
      <c r="AF24" s="25"/>
      <c r="AG24" s="26"/>
      <c r="AH24" s="25"/>
      <c r="AI24" s="26"/>
      <c r="AJ24" s="26"/>
      <c r="AK24" s="25"/>
      <c r="AL24" s="26"/>
      <c r="AM24" s="25"/>
      <c r="AN24" s="26"/>
      <c r="AO24" s="25"/>
      <c r="AP24" s="26"/>
      <c r="AQ24" s="25"/>
      <c r="AR24" s="26"/>
      <c r="AS24" s="25"/>
      <c r="AT24" s="26"/>
      <c r="AU24" s="25"/>
      <c r="AV24" s="26"/>
      <c r="AW24" s="25"/>
      <c r="AX24" s="26"/>
    </row>
    <row r="33" ht="12.75">
      <c r="B33" s="109"/>
    </row>
  </sheetData>
  <sheetProtection/>
  <mergeCells count="5">
    <mergeCell ref="E1:BC1"/>
    <mergeCell ref="E2:BC2"/>
    <mergeCell ref="E3:BC3"/>
    <mergeCell ref="I6:J6"/>
    <mergeCell ref="B9:C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8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31"/>
  <sheetViews>
    <sheetView showGridLines="0" zoomScalePageLayoutView="0" workbookViewId="0" topLeftCell="A1">
      <selection activeCell="AD29" sqref="AD29"/>
    </sheetView>
  </sheetViews>
  <sheetFormatPr defaultColWidth="9.140625" defaultRowHeight="12.75"/>
  <cols>
    <col min="1" max="1" width="3.7109375" style="0" customWidth="1"/>
    <col min="2" max="2" width="19.140625" style="0" customWidth="1"/>
    <col min="3" max="3" width="15.7109375" style="0" customWidth="1"/>
    <col min="4" max="4" width="4.8515625" style="0" customWidth="1"/>
    <col min="5" max="5" width="3.421875" style="0" customWidth="1"/>
    <col min="6" max="6" width="4.7109375" style="0" customWidth="1"/>
    <col min="7" max="7" width="2.421875" style="0" customWidth="1"/>
    <col min="8" max="8" width="5.140625" style="0" customWidth="1"/>
    <col min="9" max="9" width="4.00390625" style="0" customWidth="1"/>
    <col min="10" max="10" width="3.7109375" style="0" customWidth="1"/>
    <col min="11" max="13" width="3.8515625" style="0" customWidth="1"/>
    <col min="14" max="14" width="5.00390625" style="0" customWidth="1"/>
    <col min="15" max="15" width="3.140625" style="0" customWidth="1"/>
    <col min="16" max="16" width="4.7109375" style="0" customWidth="1"/>
    <col min="17" max="17" width="2.57421875" style="0" customWidth="1"/>
    <col min="18" max="18" width="4.421875" style="0" customWidth="1"/>
    <col min="19" max="19" width="3.28125" style="0" customWidth="1"/>
    <col min="20" max="20" width="4.00390625" style="0" customWidth="1"/>
    <col min="21" max="21" width="2.8515625" style="0" customWidth="1"/>
    <col min="22" max="23" width="4.140625" style="0" customWidth="1"/>
    <col min="24" max="24" width="4.57421875" style="0" customWidth="1"/>
    <col min="25" max="25" width="6.140625" style="0" customWidth="1"/>
    <col min="26" max="27" width="7.140625" style="0" customWidth="1"/>
    <col min="28" max="28" width="5.140625" style="0" customWidth="1"/>
    <col min="29" max="29" width="5.57421875" style="0" customWidth="1"/>
    <col min="30" max="30" width="5.28125" style="0" customWidth="1"/>
    <col min="31" max="31" width="3.00390625" style="0" customWidth="1"/>
    <col min="32" max="32" width="5.28125" style="0" customWidth="1"/>
    <col min="33" max="33" width="3.7109375" style="0" customWidth="1"/>
    <col min="34" max="34" width="2.8515625" style="0" customWidth="1"/>
    <col min="35" max="35" width="3.57421875" style="0" customWidth="1"/>
    <col min="36" max="36" width="5.28125" style="0" customWidth="1"/>
    <col min="37" max="37" width="4.8515625" style="0" customWidth="1"/>
    <col min="38" max="38" width="3.00390625" style="0" customWidth="1"/>
    <col min="39" max="39" width="5.28125" style="0" customWidth="1"/>
    <col min="40" max="40" width="5.140625" style="0" customWidth="1"/>
    <col min="41" max="42" width="4.57421875" style="0" customWidth="1"/>
    <col min="43" max="43" width="5.00390625" style="0" customWidth="1"/>
    <col min="44" max="44" width="3.7109375" style="0" customWidth="1"/>
    <col min="45" max="45" width="4.8515625" style="0" customWidth="1"/>
    <col min="46" max="46" width="5.28125" style="0" customWidth="1"/>
    <col min="47" max="47" width="3.140625" style="0" customWidth="1"/>
    <col min="48" max="48" width="3.421875" style="0" customWidth="1"/>
    <col min="49" max="49" width="5.421875" style="0" customWidth="1"/>
    <col min="50" max="50" width="3.28125" style="0" customWidth="1"/>
    <col min="51" max="51" width="4.7109375" style="0" customWidth="1"/>
    <col min="52" max="52" width="4.140625" style="0" customWidth="1"/>
    <col min="53" max="53" width="5.8515625" style="0" customWidth="1"/>
    <col min="54" max="54" width="6.7109375" style="0" customWidth="1"/>
    <col min="55" max="55" width="23.140625" style="0" bestFit="1" customWidth="1"/>
  </cols>
  <sheetData>
    <row r="1" spans="2:55" ht="23.25">
      <c r="B1" s="102"/>
      <c r="C1" s="1"/>
      <c r="D1" s="2"/>
      <c r="E1" s="241" t="s">
        <v>142</v>
      </c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</row>
    <row r="2" spans="2:55" ht="16.5">
      <c r="B2" s="102"/>
      <c r="C2" s="1"/>
      <c r="D2" s="2"/>
      <c r="E2" s="245" t="s">
        <v>200</v>
      </c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</row>
    <row r="3" spans="2:55" ht="17.25" thickBot="1">
      <c r="B3" s="102"/>
      <c r="C3" s="1"/>
      <c r="D3" s="2"/>
      <c r="E3" s="242" t="s">
        <v>141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</row>
    <row r="4" spans="1:55" s="110" customFormat="1" ht="13.5" customHeight="1" thickBot="1">
      <c r="A4" s="113"/>
      <c r="C4" s="111"/>
      <c r="D4" s="112"/>
      <c r="E4" s="39"/>
      <c r="F4" s="114" t="s">
        <v>82</v>
      </c>
      <c r="G4" s="40"/>
      <c r="H4" s="115"/>
      <c r="I4" s="115"/>
      <c r="J4" s="115"/>
      <c r="K4" s="115"/>
      <c r="L4" s="115"/>
      <c r="M4" s="115"/>
      <c r="N4" s="115"/>
      <c r="O4" s="116"/>
      <c r="P4" s="115"/>
      <c r="Q4" s="115"/>
      <c r="R4" s="115"/>
      <c r="S4" s="116"/>
      <c r="T4" s="115"/>
      <c r="U4" s="116"/>
      <c r="V4" s="115"/>
      <c r="W4" s="115"/>
      <c r="X4" s="115"/>
      <c r="Y4" s="117"/>
      <c r="Z4" s="118"/>
      <c r="AA4" s="119"/>
      <c r="AB4" s="57"/>
      <c r="AC4" s="120" t="s">
        <v>1</v>
      </c>
      <c r="AD4" s="40"/>
      <c r="AE4" s="115"/>
      <c r="AF4" s="116"/>
      <c r="AG4" s="115"/>
      <c r="AH4" s="116"/>
      <c r="AI4" s="115"/>
      <c r="AJ4" s="119"/>
      <c r="AK4" s="116"/>
      <c r="AL4" s="120" t="s">
        <v>2</v>
      </c>
      <c r="AM4" s="40"/>
      <c r="AN4" s="115"/>
      <c r="AO4" s="116"/>
      <c r="AP4" s="115"/>
      <c r="AQ4" s="116"/>
      <c r="AR4" s="115"/>
      <c r="AS4" s="116"/>
      <c r="AT4" s="115"/>
      <c r="AU4" s="116"/>
      <c r="AV4" s="115"/>
      <c r="AW4" s="116"/>
      <c r="AX4" s="115"/>
      <c r="AY4" s="116"/>
      <c r="AZ4" s="117"/>
      <c r="BA4" s="119"/>
      <c r="BB4" s="121"/>
      <c r="BC4" s="112"/>
    </row>
    <row r="5" spans="1:55" ht="12.75">
      <c r="A5" s="5"/>
      <c r="B5" s="6"/>
      <c r="C5" s="6"/>
      <c r="D5" s="3"/>
      <c r="E5" s="41"/>
      <c r="F5" s="9" t="s">
        <v>3</v>
      </c>
      <c r="G5" s="104" t="s">
        <v>4</v>
      </c>
      <c r="H5" s="105"/>
      <c r="I5" s="97"/>
      <c r="J5" s="9" t="s">
        <v>10</v>
      </c>
      <c r="K5" s="42" t="s">
        <v>90</v>
      </c>
      <c r="L5" s="8"/>
      <c r="M5" s="42" t="s">
        <v>80</v>
      </c>
      <c r="N5" s="8"/>
      <c r="O5" s="45"/>
      <c r="P5" s="9" t="s">
        <v>71</v>
      </c>
      <c r="Q5" s="70" t="s">
        <v>5</v>
      </c>
      <c r="R5" s="9"/>
      <c r="S5" s="43"/>
      <c r="T5" s="7" t="s">
        <v>6</v>
      </c>
      <c r="U5" s="42"/>
      <c r="V5" s="8"/>
      <c r="W5" s="43" t="s">
        <v>7</v>
      </c>
      <c r="X5" s="10"/>
      <c r="Y5" s="43" t="s">
        <v>8</v>
      </c>
      <c r="Z5" s="72"/>
      <c r="AA5" s="59"/>
      <c r="AB5" s="44"/>
      <c r="AC5" s="10" t="s">
        <v>9</v>
      </c>
      <c r="AD5" s="45"/>
      <c r="AE5" s="10" t="s">
        <v>10</v>
      </c>
      <c r="AF5" s="45"/>
      <c r="AG5" s="10" t="s">
        <v>11</v>
      </c>
      <c r="AH5" s="45"/>
      <c r="AI5" s="62" t="s">
        <v>12</v>
      </c>
      <c r="AJ5" s="59"/>
      <c r="AK5" s="44"/>
      <c r="AL5" s="11" t="s">
        <v>9</v>
      </c>
      <c r="AM5" s="45"/>
      <c r="AN5" s="11" t="s">
        <v>10</v>
      </c>
      <c r="AO5" s="45"/>
      <c r="AP5" s="11" t="s">
        <v>13</v>
      </c>
      <c r="AQ5" s="45"/>
      <c r="AR5" s="11" t="s">
        <v>14</v>
      </c>
      <c r="AS5" s="45"/>
      <c r="AT5" s="8" t="s">
        <v>15</v>
      </c>
      <c r="AU5" s="43"/>
      <c r="AV5" s="8" t="s">
        <v>16</v>
      </c>
      <c r="AW5" s="43"/>
      <c r="AX5" s="8" t="s">
        <v>17</v>
      </c>
      <c r="AY5" s="43"/>
      <c r="AZ5" s="64" t="s">
        <v>75</v>
      </c>
      <c r="BA5" s="59"/>
      <c r="BB5" s="12"/>
      <c r="BC5" s="5"/>
    </row>
    <row r="6" spans="1:55" ht="18" customHeight="1" thickBot="1">
      <c r="A6" s="3"/>
      <c r="B6" s="6"/>
      <c r="C6" s="6"/>
      <c r="D6" s="13"/>
      <c r="E6" s="76" t="s">
        <v>18</v>
      </c>
      <c r="F6" s="77"/>
      <c r="G6" s="98" t="s">
        <v>19</v>
      </c>
      <c r="H6" s="77"/>
      <c r="I6" s="243" t="s">
        <v>92</v>
      </c>
      <c r="J6" s="244"/>
      <c r="K6" s="81" t="s">
        <v>91</v>
      </c>
      <c r="L6" s="77"/>
      <c r="M6" s="81" t="s">
        <v>81</v>
      </c>
      <c r="N6" s="81"/>
      <c r="O6" s="100" t="s">
        <v>70</v>
      </c>
      <c r="P6" s="99"/>
      <c r="Q6" s="79" t="s">
        <v>20</v>
      </c>
      <c r="R6" s="80"/>
      <c r="S6" s="78" t="s">
        <v>21</v>
      </c>
      <c r="T6" s="81"/>
      <c r="U6" s="82"/>
      <c r="V6" s="77"/>
      <c r="W6" s="79" t="s">
        <v>22</v>
      </c>
      <c r="X6" s="77"/>
      <c r="Y6" s="75" t="s">
        <v>23</v>
      </c>
      <c r="Z6" s="73"/>
      <c r="AA6" s="60"/>
      <c r="AB6" s="47"/>
      <c r="AC6" s="16"/>
      <c r="AD6" s="46"/>
      <c r="AE6" s="16"/>
      <c r="AF6" s="46"/>
      <c r="AG6" s="16"/>
      <c r="AH6" s="46"/>
      <c r="AI6" s="15"/>
      <c r="AJ6" s="60"/>
      <c r="AK6" s="47"/>
      <c r="AL6" s="16"/>
      <c r="AM6" s="46"/>
      <c r="AN6" s="16"/>
      <c r="AO6" s="46" t="s">
        <v>78</v>
      </c>
      <c r="AP6" s="14"/>
      <c r="AQ6" s="46"/>
      <c r="AR6" s="14"/>
      <c r="AS6" s="46"/>
      <c r="AT6" s="14"/>
      <c r="AU6" s="46"/>
      <c r="AV6" s="15"/>
      <c r="AW6" s="101"/>
      <c r="AX6" s="15"/>
      <c r="AY6" s="46"/>
      <c r="AZ6" s="16"/>
      <c r="BA6" s="60"/>
      <c r="BB6" s="3"/>
      <c r="BC6" s="3"/>
    </row>
    <row r="7" spans="1:55" ht="96" customHeight="1">
      <c r="A7" s="69" t="s">
        <v>24</v>
      </c>
      <c r="B7" s="53" t="s">
        <v>25</v>
      </c>
      <c r="C7" s="53" t="s">
        <v>26</v>
      </c>
      <c r="D7" s="31" t="s">
        <v>27</v>
      </c>
      <c r="E7" s="30" t="s">
        <v>28</v>
      </c>
      <c r="F7" s="17" t="s">
        <v>85</v>
      </c>
      <c r="G7" s="30" t="s">
        <v>28</v>
      </c>
      <c r="H7" s="18" t="s">
        <v>86</v>
      </c>
      <c r="I7" s="48" t="s">
        <v>67</v>
      </c>
      <c r="J7" s="19" t="s">
        <v>68</v>
      </c>
      <c r="K7" s="30" t="s">
        <v>28</v>
      </c>
      <c r="L7" s="20" t="s">
        <v>91</v>
      </c>
      <c r="M7" s="30" t="s">
        <v>28</v>
      </c>
      <c r="N7" s="20" t="s">
        <v>83</v>
      </c>
      <c r="O7" s="48" t="s">
        <v>69</v>
      </c>
      <c r="P7" s="19" t="s">
        <v>84</v>
      </c>
      <c r="Q7" s="48" t="s">
        <v>29</v>
      </c>
      <c r="R7" s="19" t="s">
        <v>87</v>
      </c>
      <c r="S7" s="30" t="s">
        <v>88</v>
      </c>
      <c r="T7" s="20" t="s">
        <v>30</v>
      </c>
      <c r="U7" s="30" t="s">
        <v>88</v>
      </c>
      <c r="V7" s="20" t="s">
        <v>31</v>
      </c>
      <c r="W7" s="30" t="s">
        <v>88</v>
      </c>
      <c r="X7" s="20" t="s">
        <v>32</v>
      </c>
      <c r="Y7" s="51" t="s">
        <v>33</v>
      </c>
      <c r="Z7" s="74" t="s">
        <v>157</v>
      </c>
      <c r="AA7" s="61" t="s">
        <v>34</v>
      </c>
      <c r="AB7" s="50" t="s">
        <v>33</v>
      </c>
      <c r="AC7" s="17" t="s">
        <v>35</v>
      </c>
      <c r="AD7" s="30" t="s">
        <v>36</v>
      </c>
      <c r="AE7" s="20" t="s">
        <v>37</v>
      </c>
      <c r="AF7" s="30" t="s">
        <v>38</v>
      </c>
      <c r="AG7" s="20" t="s">
        <v>39</v>
      </c>
      <c r="AH7" s="49" t="s">
        <v>33</v>
      </c>
      <c r="AI7" s="56" t="s">
        <v>40</v>
      </c>
      <c r="AJ7" s="63" t="s">
        <v>41</v>
      </c>
      <c r="AK7" s="49" t="s">
        <v>42</v>
      </c>
      <c r="AL7" s="20" t="s">
        <v>43</v>
      </c>
      <c r="AM7" s="49" t="s">
        <v>33</v>
      </c>
      <c r="AN7" s="20" t="s">
        <v>44</v>
      </c>
      <c r="AO7" s="51" t="s">
        <v>45</v>
      </c>
      <c r="AP7" s="20" t="s">
        <v>46</v>
      </c>
      <c r="AQ7" s="51" t="s">
        <v>47</v>
      </c>
      <c r="AR7" s="20" t="s">
        <v>48</v>
      </c>
      <c r="AS7" s="51" t="s">
        <v>74</v>
      </c>
      <c r="AT7" s="20" t="s">
        <v>73</v>
      </c>
      <c r="AU7" s="51" t="s">
        <v>49</v>
      </c>
      <c r="AV7" s="20" t="s">
        <v>50</v>
      </c>
      <c r="AW7" s="49" t="s">
        <v>33</v>
      </c>
      <c r="AX7" s="20" t="s">
        <v>51</v>
      </c>
      <c r="AY7" s="49" t="s">
        <v>77</v>
      </c>
      <c r="AZ7" s="65" t="s">
        <v>76</v>
      </c>
      <c r="BA7" s="63" t="s">
        <v>52</v>
      </c>
      <c r="BB7" s="67" t="s">
        <v>53</v>
      </c>
      <c r="BC7" s="52" t="s">
        <v>54</v>
      </c>
    </row>
    <row r="8" spans="1:55" ht="15" customHeight="1" thickBot="1">
      <c r="A8" s="54"/>
      <c r="B8" s="21"/>
      <c r="C8" s="21"/>
      <c r="D8" s="83"/>
      <c r="E8" s="84"/>
      <c r="F8" s="85" t="s">
        <v>55</v>
      </c>
      <c r="G8" s="86"/>
      <c r="H8" s="85" t="s">
        <v>55</v>
      </c>
      <c r="I8" s="87"/>
      <c r="J8" s="88" t="s">
        <v>56</v>
      </c>
      <c r="K8" s="87"/>
      <c r="L8" s="107" t="s">
        <v>63</v>
      </c>
      <c r="M8" s="87"/>
      <c r="N8" s="89" t="s">
        <v>57</v>
      </c>
      <c r="O8" s="87"/>
      <c r="P8" s="88" t="s">
        <v>56</v>
      </c>
      <c r="Q8" s="87"/>
      <c r="R8" s="89" t="s">
        <v>57</v>
      </c>
      <c r="S8" s="87"/>
      <c r="T8" s="89" t="s">
        <v>59</v>
      </c>
      <c r="U8" s="87"/>
      <c r="V8" s="89" t="s">
        <v>57</v>
      </c>
      <c r="W8" s="87"/>
      <c r="X8" s="89" t="s">
        <v>58</v>
      </c>
      <c r="Y8" s="87"/>
      <c r="Z8" s="90" t="s">
        <v>60</v>
      </c>
      <c r="AA8" s="91"/>
      <c r="AB8" s="92"/>
      <c r="AC8" s="85" t="s">
        <v>61</v>
      </c>
      <c r="AD8" s="86"/>
      <c r="AE8" s="89" t="s">
        <v>62</v>
      </c>
      <c r="AF8" s="87"/>
      <c r="AG8" s="89" t="s">
        <v>57</v>
      </c>
      <c r="AH8" s="93"/>
      <c r="AI8" s="90" t="s">
        <v>61</v>
      </c>
      <c r="AJ8" s="91"/>
      <c r="AK8" s="92"/>
      <c r="AL8" s="85" t="s">
        <v>63</v>
      </c>
      <c r="AM8" s="86"/>
      <c r="AN8" s="89" t="s">
        <v>64</v>
      </c>
      <c r="AO8" s="87"/>
      <c r="AP8" s="89" t="s">
        <v>65</v>
      </c>
      <c r="AQ8" s="87"/>
      <c r="AR8" s="89" t="s">
        <v>57</v>
      </c>
      <c r="AS8" s="87"/>
      <c r="AT8" s="89" t="s">
        <v>66</v>
      </c>
      <c r="AU8" s="87"/>
      <c r="AV8" s="89" t="s">
        <v>65</v>
      </c>
      <c r="AW8" s="87"/>
      <c r="AX8" s="89" t="s">
        <v>72</v>
      </c>
      <c r="AY8" s="93"/>
      <c r="AZ8" s="90" t="s">
        <v>79</v>
      </c>
      <c r="BA8" s="91"/>
      <c r="BB8" s="94"/>
      <c r="BC8" s="95"/>
    </row>
    <row r="9" spans="1:55" ht="33.75" customHeight="1">
      <c r="A9" s="22"/>
      <c r="B9" s="239" t="s">
        <v>106</v>
      </c>
      <c r="C9" s="240"/>
      <c r="D9" s="71"/>
      <c r="E9" s="35"/>
      <c r="F9" s="32"/>
      <c r="G9" s="37"/>
      <c r="H9" s="32"/>
      <c r="I9" s="33"/>
      <c r="J9" s="55"/>
      <c r="K9" s="37"/>
      <c r="L9" s="55"/>
      <c r="M9" s="37"/>
      <c r="N9" s="32"/>
      <c r="O9" s="37"/>
      <c r="P9" s="55"/>
      <c r="Q9" s="37"/>
      <c r="R9" s="32"/>
      <c r="S9" s="37"/>
      <c r="T9" s="32"/>
      <c r="U9" s="37"/>
      <c r="V9" s="32"/>
      <c r="W9" s="37"/>
      <c r="X9" s="34"/>
      <c r="Y9" s="37"/>
      <c r="Z9" s="32"/>
      <c r="AA9" s="58"/>
      <c r="AB9" s="35"/>
      <c r="AC9" s="32"/>
      <c r="AD9" s="37"/>
      <c r="AE9" s="32"/>
      <c r="AF9" s="37"/>
      <c r="AG9" s="32"/>
      <c r="AH9" s="37"/>
      <c r="AI9" s="38"/>
      <c r="AJ9" s="66"/>
      <c r="AK9" s="35"/>
      <c r="AL9" s="32"/>
      <c r="AM9" s="37"/>
      <c r="AN9" s="36"/>
      <c r="AO9" s="37"/>
      <c r="AP9" s="32"/>
      <c r="AQ9" s="37"/>
      <c r="AR9" s="32"/>
      <c r="AS9" s="37"/>
      <c r="AT9" s="32"/>
      <c r="AU9" s="37"/>
      <c r="AV9" s="32"/>
      <c r="AW9" s="37"/>
      <c r="AX9" s="32"/>
      <c r="AY9" s="37"/>
      <c r="AZ9" s="36"/>
      <c r="BA9" s="68"/>
      <c r="BB9" s="106"/>
      <c r="BC9" s="96"/>
    </row>
    <row r="10" spans="1:55" ht="12.75" customHeight="1">
      <c r="A10" s="145">
        <v>2</v>
      </c>
      <c r="B10" s="141" t="s">
        <v>107</v>
      </c>
      <c r="C10" s="141" t="s">
        <v>108</v>
      </c>
      <c r="D10" s="126">
        <v>55</v>
      </c>
      <c r="E10" s="127">
        <v>24</v>
      </c>
      <c r="F10" s="128">
        <f>E10*6</f>
        <v>144</v>
      </c>
      <c r="G10" s="129"/>
      <c r="H10" s="128">
        <f>G11*6</f>
        <v>0</v>
      </c>
      <c r="I10" s="130">
        <v>10</v>
      </c>
      <c r="J10" s="131">
        <f>IF(I10&lt;=4,I10*3,12+(I10-4)*3*2/3)</f>
        <v>24</v>
      </c>
      <c r="K10" s="129"/>
      <c r="L10" s="131">
        <f>K10*3</f>
        <v>0</v>
      </c>
      <c r="M10" s="129"/>
      <c r="N10" s="128">
        <f>M10*3</f>
        <v>0</v>
      </c>
      <c r="O10" s="129"/>
      <c r="P10" s="131">
        <f>IF(O10&lt;=4,O10*3,12+(O10-4)*3*2/3)</f>
        <v>0</v>
      </c>
      <c r="Q10" s="129"/>
      <c r="R10" s="128">
        <f>Q10*3</f>
        <v>0</v>
      </c>
      <c r="S10" s="129">
        <v>5</v>
      </c>
      <c r="T10" s="128">
        <f>IF(S10&gt;10,20,S10*2)</f>
        <v>10</v>
      </c>
      <c r="U10" s="129">
        <v>19</v>
      </c>
      <c r="V10" s="128">
        <f>U10*3</f>
        <v>57</v>
      </c>
      <c r="W10" s="129"/>
      <c r="X10" s="132">
        <f>W10</f>
        <v>0</v>
      </c>
      <c r="Y10" s="129" t="s">
        <v>89</v>
      </c>
      <c r="Z10" s="128">
        <f>IF(Y10="si",10,0)</f>
        <v>10</v>
      </c>
      <c r="AA10" s="133">
        <f>F10+H10+J10+L10+N10+P10+R10+T10+V10+X10+Z10</f>
        <v>245</v>
      </c>
      <c r="AB10" s="127" t="s">
        <v>89</v>
      </c>
      <c r="AC10" s="128">
        <f>IF(AB10="si",6,0)</f>
        <v>6</v>
      </c>
      <c r="AD10" s="129"/>
      <c r="AE10" s="128">
        <f>AD10*4</f>
        <v>0</v>
      </c>
      <c r="AF10" s="129"/>
      <c r="AG10" s="128">
        <f>AF10*3</f>
        <v>0</v>
      </c>
      <c r="AH10" s="129"/>
      <c r="AI10" s="135">
        <f>IF(AH10="si",6,0)</f>
        <v>0</v>
      </c>
      <c r="AJ10" s="136">
        <f>AC10+AE10+AG10+AI10</f>
        <v>6</v>
      </c>
      <c r="AK10" s="127"/>
      <c r="AL10" s="128">
        <f>AK10*3</f>
        <v>0</v>
      </c>
      <c r="AM10" s="129"/>
      <c r="AN10" s="137">
        <f>IF(AM10="si",12,0)</f>
        <v>0</v>
      </c>
      <c r="AO10" s="129"/>
      <c r="AP10" s="128">
        <f>AO10*5</f>
        <v>0</v>
      </c>
      <c r="AQ10" s="129"/>
      <c r="AR10" s="128">
        <f>AQ10*3</f>
        <v>0</v>
      </c>
      <c r="AS10" s="129"/>
      <c r="AT10" s="128">
        <f>AS10</f>
        <v>0</v>
      </c>
      <c r="AU10" s="129"/>
      <c r="AV10" s="128">
        <f>AU10*5</f>
        <v>0</v>
      </c>
      <c r="AW10" s="129"/>
      <c r="AX10" s="128">
        <f>IF(AW10="si",5,0)</f>
        <v>0</v>
      </c>
      <c r="AY10" s="129">
        <v>2</v>
      </c>
      <c r="AZ10" s="137">
        <f>AY10*1</f>
        <v>2</v>
      </c>
      <c r="BA10" s="138">
        <f>AL10+AN10+AZ10+IF(AP10+AR10+AT10+AV10+AX10&gt;10,10,AP10+AR10+AT10+AV10+AX10)</f>
        <v>2</v>
      </c>
      <c r="BB10" s="139">
        <f>AA10+AJ10+BA10</f>
        <v>253</v>
      </c>
      <c r="BC10" s="96"/>
    </row>
    <row r="11" spans="1:55" ht="12.75" customHeight="1">
      <c r="A11" s="145">
        <v>4</v>
      </c>
      <c r="B11" s="141" t="s">
        <v>152</v>
      </c>
      <c r="C11" s="141" t="s">
        <v>153</v>
      </c>
      <c r="D11" s="126">
        <v>57</v>
      </c>
      <c r="E11" s="127">
        <v>24</v>
      </c>
      <c r="F11" s="128">
        <f>E11*6</f>
        <v>144</v>
      </c>
      <c r="G11" s="129"/>
      <c r="H11" s="128">
        <f>G11*6</f>
        <v>0</v>
      </c>
      <c r="I11" s="130">
        <v>5</v>
      </c>
      <c r="J11" s="131">
        <f>IF(I11&lt;=4,I11*3,12+(I11-4)*3*2/3)</f>
        <v>14</v>
      </c>
      <c r="K11" s="129"/>
      <c r="L11" s="131">
        <f>K11*3</f>
        <v>0</v>
      </c>
      <c r="M11" s="129"/>
      <c r="N11" s="128">
        <f>M11*3</f>
        <v>0</v>
      </c>
      <c r="O11" s="129"/>
      <c r="P11" s="131">
        <f>IF(O11&lt;=4,O11*3,12+(O11-4)*3*2/3)</f>
        <v>0</v>
      </c>
      <c r="Q11" s="129"/>
      <c r="R11" s="128">
        <f>Q11*3</f>
        <v>0</v>
      </c>
      <c r="S11" s="129">
        <v>5</v>
      </c>
      <c r="T11" s="128">
        <f>IF(S11&gt;10,20,S11*2)</f>
        <v>10</v>
      </c>
      <c r="U11" s="129">
        <v>15</v>
      </c>
      <c r="V11" s="128">
        <f>U11*3</f>
        <v>45</v>
      </c>
      <c r="W11" s="129"/>
      <c r="X11" s="132">
        <f>W11</f>
        <v>0</v>
      </c>
      <c r="Y11" s="129" t="s">
        <v>89</v>
      </c>
      <c r="Z11" s="128">
        <f>IF(Y11="si",10,0)</f>
        <v>10</v>
      </c>
      <c r="AA11" s="133">
        <f>F11+H11+J11+L11+N11+P11+R11+T11+V11+Z11</f>
        <v>223</v>
      </c>
      <c r="AB11" s="127" t="s">
        <v>89</v>
      </c>
      <c r="AC11" s="128">
        <f>IF(AB11="si",6,0)</f>
        <v>6</v>
      </c>
      <c r="AD11" s="129"/>
      <c r="AE11" s="128">
        <f>AD11*4</f>
        <v>0</v>
      </c>
      <c r="AF11" s="129"/>
      <c r="AG11" s="128">
        <f>AF11*3</f>
        <v>0</v>
      </c>
      <c r="AH11" s="129"/>
      <c r="AI11" s="135">
        <f>IF(AH11="si",6,0)</f>
        <v>0</v>
      </c>
      <c r="AJ11" s="136">
        <f>AC11+AE11+AG11+AI11</f>
        <v>6</v>
      </c>
      <c r="AK11" s="127"/>
      <c r="AL11" s="128">
        <f>AK11*3</f>
        <v>0</v>
      </c>
      <c r="AM11" s="129" t="s">
        <v>89</v>
      </c>
      <c r="AN11" s="137">
        <f>IF(AM11="si",12,0)</f>
        <v>12</v>
      </c>
      <c r="AO11" s="129"/>
      <c r="AP11" s="128">
        <f>AO11*5</f>
        <v>0</v>
      </c>
      <c r="AQ11" s="129"/>
      <c r="AR11" s="128">
        <f>AQ11*3</f>
        <v>0</v>
      </c>
      <c r="AS11" s="129"/>
      <c r="AT11" s="128">
        <f>AS11</f>
        <v>0</v>
      </c>
      <c r="AU11" s="129"/>
      <c r="AV11" s="128">
        <f>AU11*5</f>
        <v>0</v>
      </c>
      <c r="AW11" s="129"/>
      <c r="AX11" s="128">
        <f>IF(AW11="si",5,0)</f>
        <v>0</v>
      </c>
      <c r="AY11" s="129">
        <v>1</v>
      </c>
      <c r="AZ11" s="137">
        <f>AY11*1</f>
        <v>1</v>
      </c>
      <c r="BA11" s="138">
        <f>AL11+AN11+AZ11+IF(AP11+AR11+AT11+AV11+AX11&gt;10,10,AP11+AR11+AT11+AV11+AX11)</f>
        <v>13</v>
      </c>
      <c r="BB11" s="139">
        <f>AA11+AJ11+BA11</f>
        <v>242</v>
      </c>
      <c r="BC11" s="96"/>
    </row>
    <row r="12" spans="1:55" ht="12.75" customHeight="1">
      <c r="A12" s="145">
        <v>4</v>
      </c>
      <c r="B12" s="141" t="s">
        <v>109</v>
      </c>
      <c r="C12" s="141" t="s">
        <v>110</v>
      </c>
      <c r="D12" s="126">
        <v>63</v>
      </c>
      <c r="E12" s="127">
        <v>23</v>
      </c>
      <c r="F12" s="128">
        <f>E12*6</f>
        <v>138</v>
      </c>
      <c r="G12" s="129"/>
      <c r="H12" s="128">
        <f>G12*6</f>
        <v>0</v>
      </c>
      <c r="I12" s="130">
        <v>1</v>
      </c>
      <c r="J12" s="131">
        <f>IF(I12&lt;=4,I12*3,12+(I12-4)*3*2/3)</f>
        <v>3</v>
      </c>
      <c r="K12" s="129"/>
      <c r="L12" s="131">
        <f>K12*3</f>
        <v>0</v>
      </c>
      <c r="M12" s="129"/>
      <c r="N12" s="128">
        <f>M12*3</f>
        <v>0</v>
      </c>
      <c r="O12" s="129"/>
      <c r="P12" s="131">
        <f>IF(O12&lt;=4,O12*3,12+(O12-4)*3*2/3)</f>
        <v>0</v>
      </c>
      <c r="Q12" s="129"/>
      <c r="R12" s="128">
        <f>Q12*3</f>
        <v>0</v>
      </c>
      <c r="S12" s="129">
        <v>5</v>
      </c>
      <c r="T12" s="128">
        <f>IF(S12&gt;10,20,S12*2)</f>
        <v>10</v>
      </c>
      <c r="U12" s="129">
        <v>16</v>
      </c>
      <c r="V12" s="128">
        <f>U12*3</f>
        <v>48</v>
      </c>
      <c r="W12" s="129"/>
      <c r="X12" s="132">
        <f>W12</f>
        <v>0</v>
      </c>
      <c r="Y12" s="129" t="s">
        <v>89</v>
      </c>
      <c r="Z12" s="128">
        <f>IF(Y12="si",10,0)</f>
        <v>10</v>
      </c>
      <c r="AA12" s="133">
        <f>F12+H12+J12+N12+P12+R12+T12+V12+X12+Z12+L12</f>
        <v>209</v>
      </c>
      <c r="AB12" s="127"/>
      <c r="AC12" s="128">
        <f>IF(AB12="si",6,0)</f>
        <v>0</v>
      </c>
      <c r="AD12" s="129"/>
      <c r="AE12" s="128">
        <f>AD12*4</f>
        <v>0</v>
      </c>
      <c r="AF12" s="129"/>
      <c r="AG12" s="128">
        <f>AF12*3</f>
        <v>0</v>
      </c>
      <c r="AH12" s="129"/>
      <c r="AI12" s="135">
        <f>IF(AH12="si",6,0)</f>
        <v>0</v>
      </c>
      <c r="AJ12" s="136">
        <f>AC12+AE12+AG12+AI12</f>
        <v>0</v>
      </c>
      <c r="AK12" s="127"/>
      <c r="AL12" s="128">
        <f>AK12*3</f>
        <v>0</v>
      </c>
      <c r="AM12" s="129" t="s">
        <v>89</v>
      </c>
      <c r="AN12" s="137">
        <f>IF(AM12="si",12,0)</f>
        <v>12</v>
      </c>
      <c r="AO12" s="129"/>
      <c r="AP12" s="128">
        <f>AO12*5</f>
        <v>0</v>
      </c>
      <c r="AQ12" s="129"/>
      <c r="AR12" s="128">
        <f>AQ12*3</f>
        <v>0</v>
      </c>
      <c r="AS12" s="129"/>
      <c r="AT12" s="128">
        <f>AS12</f>
        <v>0</v>
      </c>
      <c r="AU12" s="129"/>
      <c r="AV12" s="128">
        <f>AU12*5</f>
        <v>0</v>
      </c>
      <c r="AW12" s="129"/>
      <c r="AX12" s="128">
        <f>IF(AW12="si",5,0)</f>
        <v>0</v>
      </c>
      <c r="AY12" s="129"/>
      <c r="AZ12" s="137">
        <f>AY12*1</f>
        <v>0</v>
      </c>
      <c r="BA12" s="138">
        <f>AL12+AN12+AZ12+IF(AP12+AR12+AT12+AV12+AX12&gt;10,10,AP12+AR12+AT12+AV12+AX12)</f>
        <v>12</v>
      </c>
      <c r="BB12" s="139">
        <f>AA12+AJ12+BA12</f>
        <v>221</v>
      </c>
      <c r="BC12" s="96"/>
    </row>
    <row r="13" spans="1:55" ht="12.75" customHeight="1">
      <c r="A13" s="145">
        <v>5</v>
      </c>
      <c r="B13" s="222" t="s">
        <v>180</v>
      </c>
      <c r="C13" s="223" t="s">
        <v>181</v>
      </c>
      <c r="D13" s="126">
        <v>61</v>
      </c>
      <c r="E13" s="127">
        <v>18</v>
      </c>
      <c r="F13" s="128">
        <f>E13*6</f>
        <v>108</v>
      </c>
      <c r="G13" s="129"/>
      <c r="H13" s="128">
        <f>G13*6</f>
        <v>0</v>
      </c>
      <c r="I13" s="130">
        <v>7</v>
      </c>
      <c r="J13" s="131">
        <f>IF(I13&lt;=4,I13*3,12+(I13-4)*3*2/3)</f>
        <v>18</v>
      </c>
      <c r="K13" s="129"/>
      <c r="L13" s="131">
        <f>K13*3</f>
        <v>0</v>
      </c>
      <c r="M13" s="129"/>
      <c r="N13" s="128">
        <f>M13*3</f>
        <v>0</v>
      </c>
      <c r="O13" s="129"/>
      <c r="P13" s="131">
        <f>IF(O13&lt;=4,O13*3,12+(O13-4)*3*2/3)</f>
        <v>0</v>
      </c>
      <c r="Q13" s="129"/>
      <c r="R13" s="128">
        <f>Q13*3</f>
        <v>0</v>
      </c>
      <c r="S13" s="129"/>
      <c r="T13" s="128">
        <f>IF(S13&gt;10,20,S13*2)</f>
        <v>0</v>
      </c>
      <c r="U13" s="129"/>
      <c r="V13" s="128">
        <f>U13*3</f>
        <v>0</v>
      </c>
      <c r="W13" s="129"/>
      <c r="X13" s="132">
        <f>W13</f>
        <v>0</v>
      </c>
      <c r="Y13" s="129"/>
      <c r="Z13" s="128">
        <f>IF(Y13="si",10,0)</f>
        <v>0</v>
      </c>
      <c r="AA13" s="133">
        <f>F13+H13+J13+N13+P13+R13+T13+V13+X13+Z13+L13</f>
        <v>126</v>
      </c>
      <c r="AB13" s="127"/>
      <c r="AC13" s="128">
        <f>IF(AB13="si",6,0)</f>
        <v>0</v>
      </c>
      <c r="AD13" s="129"/>
      <c r="AE13" s="128">
        <f>AD13*4</f>
        <v>0</v>
      </c>
      <c r="AF13" s="129"/>
      <c r="AG13" s="128">
        <f>AF13*3</f>
        <v>0</v>
      </c>
      <c r="AH13" s="129"/>
      <c r="AI13" s="135">
        <f>IF(AH13="si",6,0)</f>
        <v>0</v>
      </c>
      <c r="AJ13" s="136"/>
      <c r="AK13" s="127"/>
      <c r="AL13" s="128">
        <f>AK13*3</f>
        <v>0</v>
      </c>
      <c r="AM13" s="129" t="s">
        <v>89</v>
      </c>
      <c r="AN13" s="137">
        <f>IF(AM13="si",12,0)</f>
        <v>12</v>
      </c>
      <c r="AO13" s="129"/>
      <c r="AP13" s="128">
        <f>AO13*5</f>
        <v>0</v>
      </c>
      <c r="AQ13" s="129"/>
      <c r="AR13" s="128">
        <f>AQ13*3</f>
        <v>0</v>
      </c>
      <c r="AS13" s="129"/>
      <c r="AT13" s="128">
        <f>AS13</f>
        <v>0</v>
      </c>
      <c r="AU13" s="129"/>
      <c r="AV13" s="128">
        <f>AU13*5</f>
        <v>0</v>
      </c>
      <c r="AW13" s="129"/>
      <c r="AX13" s="128">
        <f>IF(AW13="si",5,0)</f>
        <v>0</v>
      </c>
      <c r="AY13" s="129"/>
      <c r="AZ13" s="137">
        <f>AY13*1</f>
        <v>0</v>
      </c>
      <c r="BA13" s="138">
        <f>AL13+AN13+AZ13+IF(AP13+AR13+AT13+AV13+AX13&gt;10,10,AP13+AR13+AT13+AV13+AX13)</f>
        <v>12</v>
      </c>
      <c r="BB13" s="139">
        <f>AA13+AJ13+BA13</f>
        <v>138</v>
      </c>
      <c r="BC13" s="221" t="s">
        <v>198</v>
      </c>
    </row>
    <row r="14" spans="1:55" ht="43.5" customHeight="1">
      <c r="A14" s="142"/>
      <c r="B14" s="254" t="s">
        <v>139</v>
      </c>
      <c r="C14" s="255"/>
      <c r="D14" s="71"/>
      <c r="E14" s="35"/>
      <c r="F14" s="32"/>
      <c r="G14" s="37"/>
      <c r="H14" s="32"/>
      <c r="I14" s="33"/>
      <c r="J14" s="55"/>
      <c r="K14" s="37"/>
      <c r="L14" s="55"/>
      <c r="M14" s="37"/>
      <c r="N14" s="32"/>
      <c r="O14" s="37"/>
      <c r="P14" s="55"/>
      <c r="Q14" s="37"/>
      <c r="R14" s="32"/>
      <c r="S14" s="37"/>
      <c r="T14" s="32"/>
      <c r="U14" s="37"/>
      <c r="V14" s="32"/>
      <c r="W14" s="37"/>
      <c r="X14" s="34"/>
      <c r="Y14" s="37"/>
      <c r="Z14" s="32"/>
      <c r="AA14" s="58"/>
      <c r="AB14" s="35"/>
      <c r="AC14" s="32"/>
      <c r="AD14" s="37"/>
      <c r="AE14" s="32"/>
      <c r="AF14" s="37"/>
      <c r="AG14" s="32"/>
      <c r="AH14" s="37"/>
      <c r="AI14" s="38"/>
      <c r="AJ14" s="66"/>
      <c r="AK14" s="35"/>
      <c r="AL14" s="32"/>
      <c r="AM14" s="37"/>
      <c r="AN14" s="36"/>
      <c r="AO14" s="37"/>
      <c r="AP14" s="32"/>
      <c r="AQ14" s="37"/>
      <c r="AR14" s="32"/>
      <c r="AS14" s="37"/>
      <c r="AT14" s="32"/>
      <c r="AU14" s="37"/>
      <c r="AV14" s="32"/>
      <c r="AW14" s="37"/>
      <c r="AX14" s="32"/>
      <c r="AY14" s="37"/>
      <c r="AZ14" s="36"/>
      <c r="BA14" s="68"/>
      <c r="BB14" s="106"/>
      <c r="BC14" s="96"/>
    </row>
    <row r="15" spans="1:55" ht="15" customHeight="1">
      <c r="A15" s="142">
        <v>1</v>
      </c>
      <c r="B15" s="141" t="s">
        <v>111</v>
      </c>
      <c r="C15" s="141" t="s">
        <v>112</v>
      </c>
      <c r="D15" s="126">
        <v>59</v>
      </c>
      <c r="E15" s="127">
        <v>15</v>
      </c>
      <c r="F15" s="128">
        <f>E15*6</f>
        <v>90</v>
      </c>
      <c r="G15" s="129"/>
      <c r="H15" s="128">
        <f>G15*6</f>
        <v>0</v>
      </c>
      <c r="I15" s="130">
        <v>4</v>
      </c>
      <c r="J15" s="131">
        <f>IF(I15&lt;=4,I15*3,12+(I15-4)*3*2/3)</f>
        <v>12</v>
      </c>
      <c r="K15" s="129"/>
      <c r="L15" s="131">
        <f>K15*3</f>
        <v>0</v>
      </c>
      <c r="M15" s="129"/>
      <c r="N15" s="128">
        <f>M15*3</f>
        <v>0</v>
      </c>
      <c r="O15" s="129"/>
      <c r="P15" s="131">
        <f>IF(O15&lt;=4,O15*3,12+(O15-4)*3*2/3)</f>
        <v>0</v>
      </c>
      <c r="Q15" s="129"/>
      <c r="R15" s="128">
        <f>Q15*3</f>
        <v>0</v>
      </c>
      <c r="S15" s="129">
        <v>5</v>
      </c>
      <c r="T15" s="128">
        <f>IF(S15&gt;10,20,S15*2)</f>
        <v>10</v>
      </c>
      <c r="U15" s="129">
        <v>9</v>
      </c>
      <c r="V15" s="128">
        <f>U15*3</f>
        <v>27</v>
      </c>
      <c r="W15" s="129"/>
      <c r="X15" s="132">
        <f>W15</f>
        <v>0</v>
      </c>
      <c r="Y15" s="129" t="s">
        <v>89</v>
      </c>
      <c r="Z15" s="128">
        <f>IF(Y15="si",10,0)</f>
        <v>10</v>
      </c>
      <c r="AA15" s="133">
        <f>F15+H15+J15+N15+P15+R15+T15+V15+X15+Z15+L15</f>
        <v>149</v>
      </c>
      <c r="AB15" s="127"/>
      <c r="AC15" s="128">
        <f>IF(AB15="si",6,0)</f>
        <v>0</v>
      </c>
      <c r="AD15" s="129"/>
      <c r="AE15" s="128">
        <f>AD15*4</f>
        <v>0</v>
      </c>
      <c r="AF15" s="129"/>
      <c r="AG15" s="128">
        <f>AF15*3</f>
        <v>0</v>
      </c>
      <c r="AH15" s="129"/>
      <c r="AI15" s="135">
        <f>IF(AH15="si",6,0)</f>
        <v>0</v>
      </c>
      <c r="AJ15" s="136">
        <f>AC15+AE15+AG15+AI15</f>
        <v>0</v>
      </c>
      <c r="AK15" s="127"/>
      <c r="AL15" s="128">
        <f>AK15*3</f>
        <v>0</v>
      </c>
      <c r="AM15" s="129" t="s">
        <v>89</v>
      </c>
      <c r="AN15" s="137">
        <f>IF(AM15="si",12,0)</f>
        <v>12</v>
      </c>
      <c r="AO15" s="129"/>
      <c r="AP15" s="128">
        <f>AO15*5</f>
        <v>0</v>
      </c>
      <c r="AQ15" s="129"/>
      <c r="AR15" s="128">
        <f>AQ15*3</f>
        <v>0</v>
      </c>
      <c r="AS15" s="129"/>
      <c r="AT15" s="128">
        <f>AS15</f>
        <v>0</v>
      </c>
      <c r="AU15" s="129"/>
      <c r="AV15" s="128">
        <f>AU15*5</f>
        <v>0</v>
      </c>
      <c r="AW15" s="129"/>
      <c r="AX15" s="128">
        <f>IF(AW15="si",5,0)</f>
        <v>0</v>
      </c>
      <c r="AY15" s="129">
        <v>1</v>
      </c>
      <c r="AZ15" s="137">
        <f>AY15*1</f>
        <v>1</v>
      </c>
      <c r="BA15" s="138">
        <f>AL15+AN15+AZ15+IF(AP15+AR15+AT15+AV15+AX15&gt;10,10,AP15+AR15+AT15+AV15+AX15)</f>
        <v>13</v>
      </c>
      <c r="BB15" s="139">
        <f>AA15+AJ15+BA15</f>
        <v>162</v>
      </c>
      <c r="BC15" s="96"/>
    </row>
    <row r="16" spans="1:55" ht="15" customHeight="1">
      <c r="A16" s="142"/>
      <c r="B16" s="141"/>
      <c r="C16" s="141"/>
      <c r="D16" s="126"/>
      <c r="E16" s="127"/>
      <c r="F16" s="128"/>
      <c r="G16" s="129"/>
      <c r="H16" s="128"/>
      <c r="I16" s="130"/>
      <c r="J16" s="131"/>
      <c r="K16" s="130"/>
      <c r="L16" s="131"/>
      <c r="M16" s="129"/>
      <c r="N16" s="128"/>
      <c r="O16" s="129"/>
      <c r="P16" s="131"/>
      <c r="Q16" s="129"/>
      <c r="R16" s="128"/>
      <c r="S16" s="129"/>
      <c r="T16" s="128"/>
      <c r="U16" s="129"/>
      <c r="V16" s="128"/>
      <c r="W16" s="129"/>
      <c r="X16" s="132"/>
      <c r="Y16" s="129"/>
      <c r="Z16" s="128"/>
      <c r="AA16" s="133"/>
      <c r="AB16" s="127"/>
      <c r="AC16" s="128"/>
      <c r="AD16" s="129"/>
      <c r="AE16" s="128"/>
      <c r="AF16" s="129"/>
      <c r="AG16" s="128"/>
      <c r="AH16" s="129"/>
      <c r="AI16" s="135"/>
      <c r="AJ16" s="136"/>
      <c r="AK16" s="127"/>
      <c r="AL16" s="128"/>
      <c r="AM16" s="129"/>
      <c r="AN16" s="137"/>
      <c r="AO16" s="129"/>
      <c r="AP16" s="128"/>
      <c r="AQ16" s="129"/>
      <c r="AR16" s="128"/>
      <c r="AS16" s="129"/>
      <c r="AT16" s="128"/>
      <c r="AU16" s="129"/>
      <c r="AV16" s="128"/>
      <c r="AW16" s="129"/>
      <c r="AX16" s="128"/>
      <c r="AY16" s="129"/>
      <c r="AZ16" s="137"/>
      <c r="BA16" s="138"/>
      <c r="BB16" s="139"/>
      <c r="BC16" s="96"/>
    </row>
    <row r="17" spans="1:55" s="124" customFormat="1" ht="12.75">
      <c r="A17" s="122"/>
      <c r="B17" s="122"/>
      <c r="C17" s="123"/>
      <c r="G17" s="122"/>
      <c r="H17" s="123"/>
      <c r="I17" s="123"/>
      <c r="J17" s="123"/>
      <c r="K17" s="125"/>
      <c r="L17" s="123"/>
      <c r="M17" s="123"/>
      <c r="N17" s="123"/>
      <c r="O17" s="122"/>
      <c r="P17" s="123"/>
      <c r="Q17" s="123"/>
      <c r="R17" s="123"/>
      <c r="S17" s="122"/>
      <c r="T17" s="123"/>
      <c r="U17" s="122"/>
      <c r="V17" s="123"/>
      <c r="W17" s="123"/>
      <c r="X17" s="123"/>
      <c r="Y17" s="123"/>
      <c r="Z17" s="123"/>
      <c r="AA17" s="123"/>
      <c r="AB17" s="122"/>
      <c r="AC17" s="123"/>
      <c r="AD17" s="122"/>
      <c r="AE17" s="123"/>
      <c r="AF17" s="122"/>
      <c r="AG17" s="123"/>
      <c r="AH17" s="122"/>
      <c r="AI17" s="123"/>
      <c r="AJ17" s="123"/>
      <c r="AK17" s="122"/>
      <c r="AL17" s="123"/>
      <c r="AM17" s="122"/>
      <c r="AN17" s="123"/>
      <c r="AO17" s="122"/>
      <c r="AP17" s="123"/>
      <c r="AQ17" s="122"/>
      <c r="AR17" s="123"/>
      <c r="AS17" s="122"/>
      <c r="AT17" s="123"/>
      <c r="AU17" s="122"/>
      <c r="AV17" s="123"/>
      <c r="AW17" s="122"/>
      <c r="AX17" s="123"/>
      <c r="BA17" s="123"/>
      <c r="BB17" s="123"/>
      <c r="BC17" s="122"/>
    </row>
    <row r="18" spans="1:55" ht="15">
      <c r="A18" s="25"/>
      <c r="B18" s="24"/>
      <c r="C18" s="24"/>
      <c r="D18" s="4"/>
      <c r="E18" s="3"/>
      <c r="F18" s="3"/>
      <c r="G18" s="3"/>
      <c r="H18" s="3"/>
      <c r="I18" s="3"/>
      <c r="J18" s="3"/>
      <c r="K18" s="108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26"/>
      <c r="AO18" s="25"/>
      <c r="AP18" s="26"/>
      <c r="AQ18" s="25"/>
      <c r="AR18" s="26"/>
      <c r="AS18" s="25"/>
      <c r="AT18" s="26"/>
      <c r="AU18" s="25"/>
      <c r="AV18" s="26"/>
      <c r="AW18" s="25"/>
      <c r="AX18" s="26"/>
      <c r="BA18" s="26"/>
      <c r="BB18" s="26"/>
      <c r="BC18" s="27"/>
    </row>
    <row r="19" spans="1:50" ht="15.75">
      <c r="A19" s="25"/>
      <c r="B19" s="25"/>
      <c r="C19" s="28" t="s">
        <v>199</v>
      </c>
      <c r="D19" s="25"/>
      <c r="E19" s="25"/>
      <c r="F19" s="25"/>
      <c r="G19" s="25"/>
      <c r="H19" s="25"/>
      <c r="I19" s="25"/>
      <c r="J19" s="25"/>
      <c r="K19" s="108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8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6"/>
      <c r="AW19" s="25"/>
      <c r="AX19" s="26"/>
    </row>
    <row r="21" spans="1:50" ht="15">
      <c r="A21" s="25"/>
      <c r="B21" s="24"/>
      <c r="C21" s="24"/>
      <c r="D21" s="25"/>
      <c r="E21" s="25"/>
      <c r="F21" s="26"/>
      <c r="G21" s="25"/>
      <c r="H21" s="26"/>
      <c r="I21" s="26"/>
      <c r="J21" s="26"/>
      <c r="K21" s="108"/>
      <c r="L21" s="26"/>
      <c r="M21" s="26"/>
      <c r="N21" s="26"/>
      <c r="O21" s="25"/>
      <c r="P21" s="26"/>
      <c r="Q21" s="26"/>
      <c r="R21" s="26"/>
      <c r="S21" s="25"/>
      <c r="T21" s="26"/>
      <c r="U21" s="25"/>
      <c r="V21" s="26"/>
      <c r="W21" s="26"/>
      <c r="X21" s="26"/>
      <c r="Y21" s="26"/>
      <c r="Z21" s="26"/>
      <c r="AA21" s="26"/>
      <c r="AB21" s="25"/>
      <c r="AC21" s="26"/>
      <c r="AD21" s="25"/>
      <c r="AE21" s="26"/>
      <c r="AF21" s="25"/>
      <c r="AG21" s="26"/>
      <c r="AH21" s="25"/>
      <c r="AI21" s="26"/>
      <c r="AJ21" s="26"/>
      <c r="AK21" s="29" t="s">
        <v>0</v>
      </c>
      <c r="AL21" s="26"/>
      <c r="AM21" s="25"/>
      <c r="AN21" s="26"/>
      <c r="AO21" s="25"/>
      <c r="AP21" s="26"/>
      <c r="AQ21" s="25"/>
      <c r="AR21" s="26"/>
      <c r="AS21" s="25"/>
      <c r="AT21" s="26"/>
      <c r="AU21" s="25"/>
      <c r="AV21" s="26"/>
      <c r="AW21" s="25"/>
      <c r="AX21" s="26"/>
    </row>
    <row r="22" spans="1:50" ht="12.75">
      <c r="A22" s="25"/>
      <c r="B22" s="24"/>
      <c r="C22" s="24"/>
      <c r="D22" s="25"/>
      <c r="E22" s="25"/>
      <c r="F22" s="26"/>
      <c r="G22" s="25"/>
      <c r="H22" s="26"/>
      <c r="I22" s="26"/>
      <c r="J22" s="26"/>
      <c r="K22" s="108"/>
      <c r="L22" s="26"/>
      <c r="M22" s="26"/>
      <c r="N22" s="26"/>
      <c r="O22" s="25"/>
      <c r="P22" s="26"/>
      <c r="Q22" s="26"/>
      <c r="R22" s="26"/>
      <c r="S22" s="25"/>
      <c r="T22" s="26"/>
      <c r="U22" s="25"/>
      <c r="V22" s="26"/>
      <c r="W22" s="26"/>
      <c r="X22" s="26"/>
      <c r="Y22" s="26"/>
      <c r="Z22" s="26"/>
      <c r="AA22" s="26"/>
      <c r="AB22" s="25"/>
      <c r="AC22" s="26"/>
      <c r="AD22" s="25"/>
      <c r="AE22" s="26"/>
      <c r="AF22" s="25"/>
      <c r="AG22" s="26"/>
      <c r="AH22" s="25"/>
      <c r="AI22" s="26"/>
      <c r="AJ22" s="26"/>
      <c r="AK22" s="25"/>
      <c r="AL22" s="26"/>
      <c r="AM22" s="25"/>
      <c r="AN22" s="26"/>
      <c r="AO22" s="25"/>
      <c r="AP22" s="26"/>
      <c r="AQ22" s="25"/>
      <c r="AR22" s="26"/>
      <c r="AS22" s="25"/>
      <c r="AT22" s="26"/>
      <c r="AU22" s="25"/>
      <c r="AV22" s="26"/>
      <c r="AW22" s="25"/>
      <c r="AX22" s="26"/>
    </row>
    <row r="31" ht="12.75">
      <c r="B31" s="109"/>
    </row>
  </sheetData>
  <sheetProtection/>
  <mergeCells count="6">
    <mergeCell ref="E1:BC1"/>
    <mergeCell ref="E3:BC3"/>
    <mergeCell ref="I6:J6"/>
    <mergeCell ref="B9:C9"/>
    <mergeCell ref="B14:C14"/>
    <mergeCell ref="E2:BC2"/>
  </mergeCells>
  <printOptions horizontalCentered="1" verticalCentered="1"/>
  <pageMargins left="0.5905511811023623" right="0.1968503937007874" top="0.11811023622047245" bottom="0.1968503937007874" header="0.5118110236220472" footer="0.5118110236220472"/>
  <pageSetup horizontalDpi="360" verticalDpi="360" orientation="landscape" paperSize="8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47"/>
  <sheetViews>
    <sheetView zoomScalePageLayoutView="0" workbookViewId="0" topLeftCell="A7">
      <selection activeCell="F41" sqref="F41"/>
    </sheetView>
  </sheetViews>
  <sheetFormatPr defaultColWidth="9.140625" defaultRowHeight="12.75"/>
  <cols>
    <col min="1" max="1" width="3.7109375" style="150" customWidth="1"/>
    <col min="2" max="2" width="18.57421875" style="150" customWidth="1"/>
    <col min="3" max="3" width="18.28125" style="150" customWidth="1"/>
    <col min="4" max="4" width="5.28125" style="150" customWidth="1"/>
    <col min="5" max="5" width="3.421875" style="150" customWidth="1"/>
    <col min="6" max="6" width="4.7109375" style="150" customWidth="1"/>
    <col min="7" max="7" width="2.8515625" style="150" customWidth="1"/>
    <col min="8" max="8" width="5.140625" style="150" customWidth="1"/>
    <col min="9" max="9" width="4.00390625" style="150" customWidth="1"/>
    <col min="10" max="10" width="3.7109375" style="150" customWidth="1"/>
    <col min="11" max="13" width="3.8515625" style="150" customWidth="1"/>
    <col min="14" max="14" width="5.00390625" style="150" customWidth="1"/>
    <col min="15" max="15" width="4.140625" style="150" customWidth="1"/>
    <col min="16" max="16" width="5.28125" style="150" customWidth="1"/>
    <col min="17" max="17" width="4.57421875" style="150" customWidth="1"/>
    <col min="18" max="18" width="4.421875" style="150" customWidth="1"/>
    <col min="19" max="19" width="3.28125" style="150" customWidth="1"/>
    <col min="20" max="20" width="4.00390625" style="150" customWidth="1"/>
    <col min="21" max="21" width="2.8515625" style="150" customWidth="1"/>
    <col min="22" max="23" width="4.140625" style="150" customWidth="1"/>
    <col min="24" max="24" width="4.57421875" style="150" customWidth="1"/>
    <col min="25" max="25" width="5.00390625" style="150" customWidth="1"/>
    <col min="26" max="26" width="6.8515625" style="150" customWidth="1"/>
    <col min="27" max="28" width="5.140625" style="150" customWidth="1"/>
    <col min="29" max="29" width="4.421875" style="150" customWidth="1"/>
    <col min="30" max="30" width="4.8515625" style="150" customWidth="1"/>
    <col min="31" max="31" width="3.00390625" style="150" customWidth="1"/>
    <col min="32" max="32" width="5.00390625" style="150" customWidth="1"/>
    <col min="33" max="33" width="3.7109375" style="150" customWidth="1"/>
    <col min="34" max="34" width="2.8515625" style="150" customWidth="1"/>
    <col min="35" max="35" width="3.57421875" style="150" customWidth="1"/>
    <col min="36" max="36" width="5.28125" style="150" customWidth="1"/>
    <col min="37" max="37" width="5.140625" style="150" customWidth="1"/>
    <col min="38" max="38" width="3.00390625" style="150" customWidth="1"/>
    <col min="39" max="39" width="4.7109375" style="150" customWidth="1"/>
    <col min="40" max="40" width="5.140625" style="150" customWidth="1"/>
    <col min="41" max="43" width="4.57421875" style="150" customWidth="1"/>
    <col min="44" max="44" width="3.7109375" style="150" customWidth="1"/>
    <col min="45" max="45" width="4.421875" style="150" customWidth="1"/>
    <col min="46" max="46" width="5.28125" style="150" customWidth="1"/>
    <col min="47" max="47" width="3.140625" style="150" customWidth="1"/>
    <col min="48" max="48" width="3.421875" style="150" customWidth="1"/>
    <col min="49" max="49" width="4.7109375" style="150" customWidth="1"/>
    <col min="50" max="50" width="3.28125" style="150" customWidth="1"/>
    <col min="51" max="51" width="4.7109375" style="150" customWidth="1"/>
    <col min="52" max="52" width="4.140625" style="150" customWidth="1"/>
    <col min="53" max="53" width="5.28125" style="150" customWidth="1"/>
    <col min="54" max="54" width="6.421875" style="150" customWidth="1"/>
    <col min="55" max="55" width="22.7109375" style="150" customWidth="1"/>
    <col min="56" max="16384" width="9.140625" style="150" customWidth="1"/>
  </cols>
  <sheetData>
    <row r="1" spans="2:55" ht="23.25">
      <c r="B1" s="151"/>
      <c r="C1" s="151"/>
      <c r="D1" s="13"/>
      <c r="E1" s="241" t="s">
        <v>142</v>
      </c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</row>
    <row r="2" spans="2:55" ht="15.75">
      <c r="B2" s="151"/>
      <c r="C2" s="151"/>
      <c r="D2" s="13"/>
      <c r="E2" s="245" t="s">
        <v>200</v>
      </c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</row>
    <row r="3" spans="2:55" ht="15.75" thickBot="1">
      <c r="B3" s="151"/>
      <c r="C3" s="151"/>
      <c r="D3" s="13"/>
      <c r="E3" s="242" t="s">
        <v>141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</row>
    <row r="4" spans="1:55" ht="13.5" customHeight="1" thickBot="1">
      <c r="A4" s="152"/>
      <c r="C4" s="151"/>
      <c r="D4" s="13"/>
      <c r="E4" s="153"/>
      <c r="F4" s="154" t="s">
        <v>82</v>
      </c>
      <c r="G4" s="155"/>
      <c r="H4" s="156"/>
      <c r="I4" s="156"/>
      <c r="J4" s="115"/>
      <c r="K4" s="156"/>
      <c r="L4" s="156"/>
      <c r="M4" s="156"/>
      <c r="N4" s="156"/>
      <c r="O4" s="157"/>
      <c r="P4" s="156"/>
      <c r="Q4" s="156"/>
      <c r="R4" s="156"/>
      <c r="S4" s="157"/>
      <c r="T4" s="156"/>
      <c r="U4" s="157"/>
      <c r="V4" s="156"/>
      <c r="W4" s="156"/>
      <c r="X4" s="156"/>
      <c r="Y4" s="158"/>
      <c r="Z4" s="159"/>
      <c r="AA4" s="160"/>
      <c r="AB4" s="161"/>
      <c r="AC4" s="120" t="s">
        <v>1</v>
      </c>
      <c r="AD4" s="155"/>
      <c r="AE4" s="156"/>
      <c r="AF4" s="157"/>
      <c r="AG4" s="156"/>
      <c r="AH4" s="157"/>
      <c r="AI4" s="156"/>
      <c r="AJ4" s="160"/>
      <c r="AK4" s="157"/>
      <c r="AL4" s="162" t="s">
        <v>2</v>
      </c>
      <c r="AM4" s="155"/>
      <c r="AN4" s="115"/>
      <c r="AO4" s="157"/>
      <c r="AP4" s="156"/>
      <c r="AQ4" s="157"/>
      <c r="AR4" s="156"/>
      <c r="AS4" s="157"/>
      <c r="AT4" s="156"/>
      <c r="AU4" s="157"/>
      <c r="AV4" s="156"/>
      <c r="AW4" s="157"/>
      <c r="AX4" s="156"/>
      <c r="AY4" s="157"/>
      <c r="AZ4" s="158"/>
      <c r="BA4" s="160"/>
      <c r="BB4" s="163"/>
      <c r="BC4" s="13"/>
    </row>
    <row r="5" spans="1:55" ht="12.75">
      <c r="A5" s="164"/>
      <c r="B5" s="151"/>
      <c r="C5" s="151"/>
      <c r="D5" s="13"/>
      <c r="E5" s="41"/>
      <c r="F5" s="118" t="s">
        <v>3</v>
      </c>
      <c r="G5" s="183" t="s">
        <v>4</v>
      </c>
      <c r="H5" s="184"/>
      <c r="I5" s="185"/>
      <c r="J5" s="118" t="s">
        <v>10</v>
      </c>
      <c r="K5" s="186" t="s">
        <v>90</v>
      </c>
      <c r="L5" s="187"/>
      <c r="M5" s="186" t="s">
        <v>80</v>
      </c>
      <c r="N5" s="187"/>
      <c r="O5" s="188"/>
      <c r="P5" s="118" t="s">
        <v>71</v>
      </c>
      <c r="Q5" s="70" t="s">
        <v>5</v>
      </c>
      <c r="R5" s="118"/>
      <c r="S5" s="189"/>
      <c r="T5" s="190" t="s">
        <v>158</v>
      </c>
      <c r="U5" s="186"/>
      <c r="V5" s="187"/>
      <c r="W5" s="189" t="s">
        <v>159</v>
      </c>
      <c r="X5" s="191"/>
      <c r="Y5" s="189" t="s">
        <v>8</v>
      </c>
      <c r="Z5" s="192"/>
      <c r="AA5" s="60"/>
      <c r="AB5" s="165"/>
      <c r="AC5" s="191" t="s">
        <v>9</v>
      </c>
      <c r="AD5" s="188"/>
      <c r="AE5" s="191" t="s">
        <v>10</v>
      </c>
      <c r="AF5" s="188"/>
      <c r="AG5" s="191" t="s">
        <v>11</v>
      </c>
      <c r="AH5" s="188"/>
      <c r="AI5" s="193" t="s">
        <v>12</v>
      </c>
      <c r="AJ5" s="60"/>
      <c r="AK5" s="165"/>
      <c r="AL5" s="194" t="s">
        <v>9</v>
      </c>
      <c r="AM5" s="188"/>
      <c r="AN5" s="194" t="s">
        <v>10</v>
      </c>
      <c r="AO5" s="188"/>
      <c r="AP5" s="194" t="s">
        <v>13</v>
      </c>
      <c r="AQ5" s="188"/>
      <c r="AR5" s="194" t="s">
        <v>14</v>
      </c>
      <c r="AS5" s="188"/>
      <c r="AT5" s="187" t="s">
        <v>15</v>
      </c>
      <c r="AU5" s="189"/>
      <c r="AV5" s="187" t="s">
        <v>16</v>
      </c>
      <c r="AW5" s="189"/>
      <c r="AX5" s="187" t="s">
        <v>17</v>
      </c>
      <c r="AY5" s="189"/>
      <c r="AZ5" s="64" t="s">
        <v>75</v>
      </c>
      <c r="BA5" s="60"/>
      <c r="BB5" s="14"/>
      <c r="BC5" s="164"/>
    </row>
    <row r="6" spans="1:55" ht="18" customHeight="1" thickBot="1">
      <c r="A6" s="13"/>
      <c r="B6" s="151"/>
      <c r="C6" s="151"/>
      <c r="D6" s="13"/>
      <c r="E6" s="76" t="s">
        <v>18</v>
      </c>
      <c r="F6" s="77"/>
      <c r="G6" s="98" t="s">
        <v>19</v>
      </c>
      <c r="H6" s="77"/>
      <c r="I6" s="243" t="s">
        <v>92</v>
      </c>
      <c r="J6" s="244"/>
      <c r="K6" s="81" t="s">
        <v>91</v>
      </c>
      <c r="L6" s="77"/>
      <c r="M6" s="81" t="s">
        <v>81</v>
      </c>
      <c r="N6" s="81"/>
      <c r="O6" s="98" t="s">
        <v>70</v>
      </c>
      <c r="P6" s="166"/>
      <c r="Q6" s="78" t="s">
        <v>20</v>
      </c>
      <c r="R6" s="80"/>
      <c r="S6" s="78" t="s">
        <v>21</v>
      </c>
      <c r="T6" s="81"/>
      <c r="U6" s="82"/>
      <c r="V6" s="77"/>
      <c r="W6" s="78" t="s">
        <v>22</v>
      </c>
      <c r="X6" s="77"/>
      <c r="Y6" s="167" t="s">
        <v>23</v>
      </c>
      <c r="Z6" s="168"/>
      <c r="AA6" s="60"/>
      <c r="AB6" s="47"/>
      <c r="AC6" s="16"/>
      <c r="AD6" s="46"/>
      <c r="AE6" s="16"/>
      <c r="AF6" s="46"/>
      <c r="AG6" s="16"/>
      <c r="AH6" s="46"/>
      <c r="AI6" s="15"/>
      <c r="AJ6" s="60"/>
      <c r="AK6" s="47"/>
      <c r="AL6" s="16"/>
      <c r="AM6" s="46"/>
      <c r="AN6" s="16"/>
      <c r="AO6" s="46" t="s">
        <v>78</v>
      </c>
      <c r="AP6" s="14"/>
      <c r="AQ6" s="46"/>
      <c r="AR6" s="14"/>
      <c r="AS6" s="46"/>
      <c r="AT6" s="14"/>
      <c r="AU6" s="46"/>
      <c r="AV6" s="15"/>
      <c r="AW6" s="101"/>
      <c r="AX6" s="15"/>
      <c r="AY6" s="46"/>
      <c r="AZ6" s="16"/>
      <c r="BA6" s="60"/>
      <c r="BB6" s="13"/>
      <c r="BC6" s="13"/>
    </row>
    <row r="7" spans="1:55" ht="96" customHeight="1">
      <c r="A7" s="169" t="s">
        <v>24</v>
      </c>
      <c r="B7" s="170" t="s">
        <v>25</v>
      </c>
      <c r="C7" s="170" t="s">
        <v>26</v>
      </c>
      <c r="D7" s="31" t="s">
        <v>27</v>
      </c>
      <c r="E7" s="30" t="s">
        <v>28</v>
      </c>
      <c r="F7" s="17" t="s">
        <v>85</v>
      </c>
      <c r="G7" s="30" t="s">
        <v>28</v>
      </c>
      <c r="H7" s="18" t="s">
        <v>86</v>
      </c>
      <c r="I7" s="48" t="s">
        <v>67</v>
      </c>
      <c r="J7" s="171" t="s">
        <v>154</v>
      </c>
      <c r="K7" s="30" t="s">
        <v>28</v>
      </c>
      <c r="L7" s="20" t="s">
        <v>91</v>
      </c>
      <c r="M7" s="30" t="s">
        <v>28</v>
      </c>
      <c r="N7" s="20" t="s">
        <v>83</v>
      </c>
      <c r="O7" s="48" t="s">
        <v>69</v>
      </c>
      <c r="P7" s="171" t="s">
        <v>155</v>
      </c>
      <c r="Q7" s="48" t="s">
        <v>29</v>
      </c>
      <c r="R7" s="171" t="s">
        <v>156</v>
      </c>
      <c r="S7" s="30" t="s">
        <v>88</v>
      </c>
      <c r="T7" s="20" t="s">
        <v>30</v>
      </c>
      <c r="U7" s="30" t="s">
        <v>88</v>
      </c>
      <c r="V7" s="20" t="s">
        <v>31</v>
      </c>
      <c r="W7" s="30" t="s">
        <v>88</v>
      </c>
      <c r="X7" s="20" t="s">
        <v>32</v>
      </c>
      <c r="Y7" s="51" t="s">
        <v>33</v>
      </c>
      <c r="Z7" s="172" t="s">
        <v>157</v>
      </c>
      <c r="AA7" s="61" t="s">
        <v>34</v>
      </c>
      <c r="AB7" s="50" t="s">
        <v>33</v>
      </c>
      <c r="AC7" s="17" t="s">
        <v>35</v>
      </c>
      <c r="AD7" s="30" t="s">
        <v>36</v>
      </c>
      <c r="AE7" s="20" t="s">
        <v>37</v>
      </c>
      <c r="AF7" s="30" t="s">
        <v>38</v>
      </c>
      <c r="AG7" s="20" t="s">
        <v>39</v>
      </c>
      <c r="AH7" s="49" t="s">
        <v>33</v>
      </c>
      <c r="AI7" s="56" t="s">
        <v>40</v>
      </c>
      <c r="AJ7" s="63" t="s">
        <v>41</v>
      </c>
      <c r="AK7" s="49" t="s">
        <v>42</v>
      </c>
      <c r="AL7" s="20" t="s">
        <v>43</v>
      </c>
      <c r="AM7" s="49" t="s">
        <v>33</v>
      </c>
      <c r="AN7" s="20" t="s">
        <v>44</v>
      </c>
      <c r="AO7" s="51" t="s">
        <v>45</v>
      </c>
      <c r="AP7" s="20" t="s">
        <v>46</v>
      </c>
      <c r="AQ7" s="51" t="s">
        <v>47</v>
      </c>
      <c r="AR7" s="20" t="s">
        <v>48</v>
      </c>
      <c r="AS7" s="51" t="s">
        <v>74</v>
      </c>
      <c r="AT7" s="20" t="s">
        <v>73</v>
      </c>
      <c r="AU7" s="51" t="s">
        <v>49</v>
      </c>
      <c r="AV7" s="20" t="s">
        <v>50</v>
      </c>
      <c r="AW7" s="49" t="s">
        <v>33</v>
      </c>
      <c r="AX7" s="20" t="s">
        <v>51</v>
      </c>
      <c r="AY7" s="49" t="s">
        <v>77</v>
      </c>
      <c r="AZ7" s="65" t="s">
        <v>76</v>
      </c>
      <c r="BA7" s="63" t="s">
        <v>52</v>
      </c>
      <c r="BB7" s="173" t="s">
        <v>53</v>
      </c>
      <c r="BC7" s="52" t="s">
        <v>54</v>
      </c>
    </row>
    <row r="8" spans="1:55" ht="15" customHeight="1" thickBot="1">
      <c r="A8" s="54"/>
      <c r="B8" s="21"/>
      <c r="C8" s="21"/>
      <c r="D8" s="83"/>
      <c r="E8" s="84"/>
      <c r="F8" s="85" t="s">
        <v>55</v>
      </c>
      <c r="G8" s="86"/>
      <c r="H8" s="85" t="s">
        <v>55</v>
      </c>
      <c r="I8" s="87"/>
      <c r="J8" s="174" t="s">
        <v>56</v>
      </c>
      <c r="K8" s="87"/>
      <c r="L8" s="107" t="s">
        <v>63</v>
      </c>
      <c r="M8" s="87"/>
      <c r="N8" s="89" t="s">
        <v>57</v>
      </c>
      <c r="O8" s="87"/>
      <c r="P8" s="174" t="s">
        <v>56</v>
      </c>
      <c r="Q8" s="87"/>
      <c r="R8" s="89" t="s">
        <v>57</v>
      </c>
      <c r="S8" s="87"/>
      <c r="T8" s="89" t="s">
        <v>59</v>
      </c>
      <c r="U8" s="87"/>
      <c r="V8" s="89" t="s">
        <v>57</v>
      </c>
      <c r="W8" s="87"/>
      <c r="X8" s="89" t="s">
        <v>58</v>
      </c>
      <c r="Y8" s="87"/>
      <c r="Z8" s="90" t="s">
        <v>60</v>
      </c>
      <c r="AA8" s="91"/>
      <c r="AB8" s="92"/>
      <c r="AC8" s="85" t="s">
        <v>61</v>
      </c>
      <c r="AD8" s="86"/>
      <c r="AE8" s="89" t="s">
        <v>62</v>
      </c>
      <c r="AF8" s="87"/>
      <c r="AG8" s="89" t="s">
        <v>57</v>
      </c>
      <c r="AH8" s="93"/>
      <c r="AI8" s="90" t="s">
        <v>61</v>
      </c>
      <c r="AJ8" s="91"/>
      <c r="AK8" s="92"/>
      <c r="AL8" s="85" t="s">
        <v>63</v>
      </c>
      <c r="AM8" s="86"/>
      <c r="AN8" s="89" t="s">
        <v>64</v>
      </c>
      <c r="AO8" s="87"/>
      <c r="AP8" s="89" t="s">
        <v>65</v>
      </c>
      <c r="AQ8" s="87"/>
      <c r="AR8" s="89" t="s">
        <v>57</v>
      </c>
      <c r="AS8" s="87"/>
      <c r="AT8" s="89" t="s">
        <v>66</v>
      </c>
      <c r="AU8" s="87"/>
      <c r="AV8" s="89" t="s">
        <v>65</v>
      </c>
      <c r="AW8" s="87"/>
      <c r="AX8" s="89" t="s">
        <v>72</v>
      </c>
      <c r="AY8" s="93"/>
      <c r="AZ8" s="90" t="s">
        <v>79</v>
      </c>
      <c r="BA8" s="91"/>
      <c r="BB8" s="94"/>
      <c r="BC8" s="95"/>
    </row>
    <row r="9" spans="1:55" ht="33.75" customHeight="1">
      <c r="A9" s="145"/>
      <c r="B9" s="239" t="s">
        <v>126</v>
      </c>
      <c r="C9" s="240"/>
      <c r="D9" s="71"/>
      <c r="E9" s="35"/>
      <c r="F9" s="32">
        <f>E9*6</f>
        <v>0</v>
      </c>
      <c r="G9" s="37"/>
      <c r="H9" s="32">
        <f>G9*6</f>
        <v>0</v>
      </c>
      <c r="I9" s="33"/>
      <c r="J9" s="55">
        <f>IF(I9&lt;=4,I9*3,12+(I9-4)*3*2/3)</f>
        <v>0</v>
      </c>
      <c r="K9" s="37"/>
      <c r="L9" s="55">
        <f>K9*3</f>
        <v>0</v>
      </c>
      <c r="M9" s="37"/>
      <c r="N9" s="32">
        <f>M9*3</f>
        <v>0</v>
      </c>
      <c r="O9" s="37"/>
      <c r="P9" s="55">
        <f>IF(O9&lt;=4,O9*3,12+(O9-4)*3*2/3)</f>
        <v>0</v>
      </c>
      <c r="Q9" s="37"/>
      <c r="R9" s="32">
        <f>Q9*3</f>
        <v>0</v>
      </c>
      <c r="S9" s="37"/>
      <c r="T9" s="32">
        <f>IF(S9&gt;10,20,S9*2)</f>
        <v>0</v>
      </c>
      <c r="U9" s="37"/>
      <c r="V9" s="32"/>
      <c r="W9" s="37"/>
      <c r="X9" s="34"/>
      <c r="Y9" s="37"/>
      <c r="Z9" s="32"/>
      <c r="AA9" s="58"/>
      <c r="AB9" s="35"/>
      <c r="AC9" s="32"/>
      <c r="AD9" s="37"/>
      <c r="AE9" s="32"/>
      <c r="AF9" s="37"/>
      <c r="AG9" s="32"/>
      <c r="AH9" s="37"/>
      <c r="AI9" s="38"/>
      <c r="AJ9" s="66"/>
      <c r="AK9" s="35"/>
      <c r="AL9" s="32"/>
      <c r="AM9" s="37"/>
      <c r="AN9" s="36"/>
      <c r="AO9" s="37"/>
      <c r="AP9" s="32"/>
      <c r="AQ9" s="37"/>
      <c r="AR9" s="32"/>
      <c r="AS9" s="37"/>
      <c r="AT9" s="32"/>
      <c r="AU9" s="37"/>
      <c r="AV9" s="32"/>
      <c r="AW9" s="37"/>
      <c r="AX9" s="32"/>
      <c r="AY9" s="37"/>
      <c r="AZ9" s="36"/>
      <c r="BA9" s="68"/>
      <c r="BB9" s="175"/>
      <c r="BC9" s="96"/>
    </row>
    <row r="10" spans="1:55" ht="12.75">
      <c r="A10" s="145">
        <v>1</v>
      </c>
      <c r="B10" s="141" t="s">
        <v>115</v>
      </c>
      <c r="C10" s="141" t="s">
        <v>116</v>
      </c>
      <c r="D10" s="71">
        <v>52</v>
      </c>
      <c r="E10" s="35">
        <v>30</v>
      </c>
      <c r="F10" s="32">
        <f>E10*6</f>
        <v>180</v>
      </c>
      <c r="G10" s="37"/>
      <c r="H10" s="32">
        <f>G10*6</f>
        <v>0</v>
      </c>
      <c r="I10" s="33"/>
      <c r="J10" s="55">
        <f>IF(I10&lt;=4,I10*3,12+(I10-4)*3*2/3)</f>
        <v>0</v>
      </c>
      <c r="K10" s="37"/>
      <c r="L10" s="55">
        <f>K10*3</f>
        <v>0</v>
      </c>
      <c r="M10" s="37"/>
      <c r="N10" s="32">
        <f>M10*3</f>
        <v>0</v>
      </c>
      <c r="O10" s="37"/>
      <c r="P10" s="55">
        <f>IF(O10&lt;=4,O10*3,12+(O10-4)*3*2/3)</f>
        <v>0</v>
      </c>
      <c r="Q10" s="37"/>
      <c r="R10" s="32">
        <f>Q10*3</f>
        <v>0</v>
      </c>
      <c r="S10" s="37">
        <v>5</v>
      </c>
      <c r="T10" s="32">
        <f>IF(S10&gt;10,20,S10*2)</f>
        <v>10</v>
      </c>
      <c r="U10" s="37">
        <v>21</v>
      </c>
      <c r="V10" s="32">
        <f>U10*3</f>
        <v>63</v>
      </c>
      <c r="W10" s="37">
        <v>1</v>
      </c>
      <c r="X10" s="34">
        <f>W10</f>
        <v>1</v>
      </c>
      <c r="Y10" s="37" t="s">
        <v>89</v>
      </c>
      <c r="Z10" s="32">
        <f>IF(Y10="si",10,0)</f>
        <v>10</v>
      </c>
      <c r="AA10" s="58">
        <f>F10+H10+J10+N10+P10+R10+T10+V10+X10+Z10+L10</f>
        <v>264</v>
      </c>
      <c r="AB10" s="35" t="s">
        <v>89</v>
      </c>
      <c r="AC10" s="32">
        <f>IF(AB10="si",6,0)</f>
        <v>6</v>
      </c>
      <c r="AD10" s="37"/>
      <c r="AE10" s="32">
        <f>AD10*4</f>
        <v>0</v>
      </c>
      <c r="AF10" s="37"/>
      <c r="AG10" s="32">
        <f>AF10*3</f>
        <v>0</v>
      </c>
      <c r="AH10" s="37"/>
      <c r="AI10" s="38">
        <f>IF(AH10="si",6,0)</f>
        <v>0</v>
      </c>
      <c r="AJ10" s="66">
        <f>AC10+AE10+AG10+AI10</f>
        <v>6</v>
      </c>
      <c r="AK10" s="35"/>
      <c r="AL10" s="32">
        <f>AK10*3</f>
        <v>0</v>
      </c>
      <c r="AM10" s="37" t="s">
        <v>89</v>
      </c>
      <c r="AN10" s="36">
        <f>IF(AM10="si",12,0)</f>
        <v>12</v>
      </c>
      <c r="AO10" s="37"/>
      <c r="AP10" s="32">
        <f>AO10*5</f>
        <v>0</v>
      </c>
      <c r="AQ10" s="37"/>
      <c r="AR10" s="32">
        <f>AQ10*3</f>
        <v>0</v>
      </c>
      <c r="AS10" s="37"/>
      <c r="AT10" s="32">
        <f>AS10</f>
        <v>0</v>
      </c>
      <c r="AU10" s="37"/>
      <c r="AV10" s="32">
        <f>AU10*5</f>
        <v>0</v>
      </c>
      <c r="AW10" s="37"/>
      <c r="AX10" s="32">
        <f>IF(AW10="si",5,0)</f>
        <v>0</v>
      </c>
      <c r="AY10" s="37">
        <v>3</v>
      </c>
      <c r="AZ10" s="36">
        <f>AY10*1</f>
        <v>3</v>
      </c>
      <c r="BA10" s="68">
        <f>AL10+AN10+AZ10+IF(AP10+AR10+AT10+AV10+AX10&gt;10,10,AP10+AR10+AT10+AV10+AX10)</f>
        <v>15</v>
      </c>
      <c r="BB10" s="175">
        <f>AA10+AJ10+BA10</f>
        <v>285</v>
      </c>
      <c r="BC10" s="96"/>
    </row>
    <row r="11" spans="1:55" ht="12.75">
      <c r="A11" s="145">
        <v>2</v>
      </c>
      <c r="B11" s="141" t="s">
        <v>117</v>
      </c>
      <c r="C11" s="141" t="s">
        <v>118</v>
      </c>
      <c r="D11" s="71">
        <v>59</v>
      </c>
      <c r="E11" s="35">
        <v>28</v>
      </c>
      <c r="F11" s="32">
        <f>E11*6</f>
        <v>168</v>
      </c>
      <c r="G11" s="37"/>
      <c r="H11" s="32">
        <f>G11*6</f>
        <v>0</v>
      </c>
      <c r="I11" s="33"/>
      <c r="J11" s="55">
        <f>IF(I11&lt;=4,I11*3,12+(I11-4)*3*2/3)</f>
        <v>0</v>
      </c>
      <c r="K11" s="33"/>
      <c r="L11" s="55">
        <f>K11*3</f>
        <v>0</v>
      </c>
      <c r="M11" s="37"/>
      <c r="N11" s="32">
        <f>M11*3</f>
        <v>0</v>
      </c>
      <c r="O11" s="37"/>
      <c r="P11" s="55">
        <f>IF(O11&lt;=4,O11*3,12+(O11-4)*3*2/3)</f>
        <v>0</v>
      </c>
      <c r="Q11" s="37"/>
      <c r="R11" s="32">
        <f>Q11*3</f>
        <v>0</v>
      </c>
      <c r="S11" s="37">
        <v>5</v>
      </c>
      <c r="T11" s="32">
        <f>IF(S11&gt;10,20,S11*2)</f>
        <v>10</v>
      </c>
      <c r="U11" s="37">
        <v>21</v>
      </c>
      <c r="V11" s="32">
        <f>U11*3</f>
        <v>63</v>
      </c>
      <c r="W11" s="37"/>
      <c r="X11" s="34">
        <f>W11</f>
        <v>0</v>
      </c>
      <c r="Y11" s="37" t="s">
        <v>89</v>
      </c>
      <c r="Z11" s="32">
        <f>IF(Y11="si",10,0)</f>
        <v>10</v>
      </c>
      <c r="AA11" s="58">
        <f>F11+H11+J11+N11+P11+R11+T11+V11+X11+Z11+L11</f>
        <v>251</v>
      </c>
      <c r="AB11" s="35" t="s">
        <v>89</v>
      </c>
      <c r="AC11" s="32">
        <f>IF(AB11="si",6,0)</f>
        <v>6</v>
      </c>
      <c r="AD11" s="37"/>
      <c r="AE11" s="32">
        <v>0</v>
      </c>
      <c r="AF11" s="37"/>
      <c r="AG11" s="32">
        <v>0</v>
      </c>
      <c r="AH11" s="37"/>
      <c r="AI11" s="38">
        <v>0</v>
      </c>
      <c r="AJ11" s="66">
        <f>AC11+AE11+AG11+AI11</f>
        <v>6</v>
      </c>
      <c r="AK11" s="35"/>
      <c r="AL11" s="32">
        <f>AK11*3</f>
        <v>0</v>
      </c>
      <c r="AM11" s="37" t="s">
        <v>89</v>
      </c>
      <c r="AN11" s="36">
        <f>IF(AM11="si",12,0)</f>
        <v>12</v>
      </c>
      <c r="AO11" s="37">
        <v>1</v>
      </c>
      <c r="AP11" s="32">
        <f>AO11*5</f>
        <v>5</v>
      </c>
      <c r="AQ11" s="37"/>
      <c r="AR11" s="32">
        <f>AQ11*3</f>
        <v>0</v>
      </c>
      <c r="AS11" s="37"/>
      <c r="AT11" s="32">
        <f>AS11</f>
        <v>0</v>
      </c>
      <c r="AU11" s="37"/>
      <c r="AV11" s="32">
        <f>AU11*5</f>
        <v>0</v>
      </c>
      <c r="AW11" s="37" t="s">
        <v>89</v>
      </c>
      <c r="AX11" s="32">
        <f>IF(AW11="si",5,0)</f>
        <v>5</v>
      </c>
      <c r="AY11" s="37"/>
      <c r="BA11" s="68">
        <f>AL11+AN11+AZ12+IF(AP11+AR11+AT11+AV11+AX11&gt;10,10,AP11+AR11+AT11+AV11+AX11)</f>
        <v>22</v>
      </c>
      <c r="BB11" s="175">
        <f>AA11+AJ11+BA11</f>
        <v>279</v>
      </c>
      <c r="BC11" s="96"/>
    </row>
    <row r="12" spans="1:55" ht="13.5" thickBot="1">
      <c r="A12" s="145">
        <v>3</v>
      </c>
      <c r="B12" s="141" t="s">
        <v>164</v>
      </c>
      <c r="C12" s="141" t="s">
        <v>165</v>
      </c>
      <c r="D12" s="71">
        <v>58</v>
      </c>
      <c r="E12" s="35">
        <v>28</v>
      </c>
      <c r="F12" s="32">
        <f>E12*6</f>
        <v>168</v>
      </c>
      <c r="G12" s="37"/>
      <c r="H12" s="32">
        <f>G12*6</f>
        <v>0</v>
      </c>
      <c r="I12" s="33"/>
      <c r="J12" s="55">
        <f>IF(I12&lt;=4,I12*3,12+(I12-4)*3*2/3)</f>
        <v>0</v>
      </c>
      <c r="K12" s="37"/>
      <c r="L12" s="55">
        <f>K12*3</f>
        <v>0</v>
      </c>
      <c r="M12" s="37"/>
      <c r="N12" s="32">
        <f>M12*3</f>
        <v>0</v>
      </c>
      <c r="O12" s="37"/>
      <c r="P12" s="55">
        <f>IF(O12&lt;=4,O12*3,12+(O12-4)*3*2/3)</f>
        <v>0</v>
      </c>
      <c r="Q12" s="37"/>
      <c r="R12" s="32">
        <f>Q12*3</f>
        <v>0</v>
      </c>
      <c r="S12" s="37">
        <v>5</v>
      </c>
      <c r="T12" s="32">
        <f>IF(S12&gt;10,20,S12*2)</f>
        <v>10</v>
      </c>
      <c r="U12" s="37">
        <v>22</v>
      </c>
      <c r="V12" s="32">
        <f>U12*3</f>
        <v>66</v>
      </c>
      <c r="W12" s="37"/>
      <c r="X12" s="34">
        <f>W12</f>
        <v>0</v>
      </c>
      <c r="Y12" s="37" t="s">
        <v>89</v>
      </c>
      <c r="Z12" s="32">
        <f>IF(Y12="si",10,0)</f>
        <v>10</v>
      </c>
      <c r="AA12" s="58">
        <f>F12+H12+J12+N12+P12+R12+T12+V12+X12+Z12+L12</f>
        <v>254</v>
      </c>
      <c r="AB12" s="35" t="s">
        <v>89</v>
      </c>
      <c r="AC12" s="32">
        <f>IF(AB12="si",6,0)</f>
        <v>6</v>
      </c>
      <c r="AD12" s="37"/>
      <c r="AE12" s="32">
        <v>0</v>
      </c>
      <c r="AF12" s="37"/>
      <c r="AG12" s="32">
        <v>0</v>
      </c>
      <c r="AH12" s="37"/>
      <c r="AI12" s="38">
        <v>0</v>
      </c>
      <c r="AJ12" s="66">
        <f>AC12+AE12+AG12+AI12</f>
        <v>6</v>
      </c>
      <c r="AK12" s="35"/>
      <c r="AL12" s="32">
        <f>AK12*3</f>
        <v>0</v>
      </c>
      <c r="AM12" s="37" t="s">
        <v>89</v>
      </c>
      <c r="AN12" s="36">
        <f>IF(AM12="si",12,0)</f>
        <v>12</v>
      </c>
      <c r="AO12" s="37"/>
      <c r="AP12" s="32">
        <f>AO12*5</f>
        <v>0</v>
      </c>
      <c r="AQ12" s="37"/>
      <c r="AR12" s="32">
        <f>AQ12*3</f>
        <v>0</v>
      </c>
      <c r="AS12" s="37"/>
      <c r="AT12" s="32">
        <f>AS12</f>
        <v>0</v>
      </c>
      <c r="AU12" s="37"/>
      <c r="AV12" s="32">
        <f>AU12*5</f>
        <v>0</v>
      </c>
      <c r="AW12" s="37"/>
      <c r="AX12" s="32">
        <f>IF(AW12="si",5,0)</f>
        <v>0</v>
      </c>
      <c r="AY12" s="37"/>
      <c r="AZ12" s="36">
        <f>AY11*1</f>
        <v>0</v>
      </c>
      <c r="BA12" s="68">
        <f>AL12+AN12+AZ13+IF(AP12+AR12+AT12+AV12+AX12&gt;10,10,AP12+AR12+AT12+AV12+AX12)</f>
        <v>12</v>
      </c>
      <c r="BB12" s="175">
        <f>AA12+AJ12+BA12</f>
        <v>272</v>
      </c>
      <c r="BC12" s="96"/>
    </row>
    <row r="13" spans="1:55" ht="27" customHeight="1">
      <c r="A13" s="145"/>
      <c r="B13" s="239" t="s">
        <v>210</v>
      </c>
      <c r="C13" s="240"/>
      <c r="D13" s="71"/>
      <c r="E13" s="35"/>
      <c r="F13" s="32"/>
      <c r="G13" s="37"/>
      <c r="H13" s="32"/>
      <c r="I13" s="33"/>
      <c r="J13" s="55"/>
      <c r="K13" s="37"/>
      <c r="L13" s="55"/>
      <c r="M13" s="37"/>
      <c r="N13" s="32"/>
      <c r="O13" s="37"/>
      <c r="P13" s="55"/>
      <c r="Q13" s="37"/>
      <c r="R13" s="32"/>
      <c r="S13" s="37"/>
      <c r="T13" s="32"/>
      <c r="U13" s="37"/>
      <c r="V13" s="32"/>
      <c r="W13" s="37"/>
      <c r="X13" s="34"/>
      <c r="Y13" s="37"/>
      <c r="Z13" s="32"/>
      <c r="AA13" s="58"/>
      <c r="AB13" s="35"/>
      <c r="AC13" s="32"/>
      <c r="AD13" s="37"/>
      <c r="AE13" s="32"/>
      <c r="AF13" s="37"/>
      <c r="AG13" s="32"/>
      <c r="AH13" s="37"/>
      <c r="AI13" s="38"/>
      <c r="AJ13" s="66"/>
      <c r="AK13" s="35"/>
      <c r="AL13" s="32"/>
      <c r="AM13" s="37"/>
      <c r="AN13" s="36"/>
      <c r="AO13" s="37"/>
      <c r="AP13" s="32"/>
      <c r="AQ13" s="37"/>
      <c r="AR13" s="32"/>
      <c r="AS13" s="37"/>
      <c r="AT13" s="32"/>
      <c r="AU13" s="37"/>
      <c r="AV13" s="32"/>
      <c r="AW13" s="37"/>
      <c r="AX13" s="32"/>
      <c r="AY13" s="37"/>
      <c r="AZ13" s="36"/>
      <c r="BA13" s="68"/>
      <c r="BB13" s="175"/>
      <c r="BC13" s="96"/>
    </row>
    <row r="14" spans="1:55" ht="12.75">
      <c r="A14" s="145">
        <v>1</v>
      </c>
      <c r="B14" s="141" t="s">
        <v>119</v>
      </c>
      <c r="C14" s="141" t="s">
        <v>120</v>
      </c>
      <c r="D14" s="71">
        <v>61</v>
      </c>
      <c r="E14" s="35">
        <v>14</v>
      </c>
      <c r="F14" s="32">
        <f>E14*6</f>
        <v>84</v>
      </c>
      <c r="G14" s="37"/>
      <c r="H14" s="32">
        <f>G14*6</f>
        <v>0</v>
      </c>
      <c r="I14" s="33">
        <v>5</v>
      </c>
      <c r="J14" s="55">
        <f>IF(I14&lt;=4,I14*3,12+(I14-4)*3*2/3)</f>
        <v>14</v>
      </c>
      <c r="K14" s="37">
        <v>9</v>
      </c>
      <c r="L14" s="55">
        <f>K14*3</f>
        <v>27</v>
      </c>
      <c r="M14" s="37"/>
      <c r="N14" s="32">
        <f>M14*3</f>
        <v>0</v>
      </c>
      <c r="O14" s="37"/>
      <c r="P14" s="55">
        <f>IF(O14&lt;=4,O14*3,12+(O14-4)*3*2/3)</f>
        <v>0</v>
      </c>
      <c r="Q14" s="37"/>
      <c r="R14" s="32">
        <f>Q14*3</f>
        <v>0</v>
      </c>
      <c r="S14" s="37">
        <v>5</v>
      </c>
      <c r="T14" s="32">
        <f>IF(S14&gt;10,20,S14*2)</f>
        <v>10</v>
      </c>
      <c r="U14" s="37">
        <v>8</v>
      </c>
      <c r="V14" s="32">
        <f>U14*3</f>
        <v>24</v>
      </c>
      <c r="W14" s="37">
        <v>1</v>
      </c>
      <c r="X14" s="34">
        <f>W14</f>
        <v>1</v>
      </c>
      <c r="Y14" s="37" t="s">
        <v>89</v>
      </c>
      <c r="Z14" s="32">
        <f>IF(Y14="si",10,0)</f>
        <v>10</v>
      </c>
      <c r="AA14" s="58">
        <f>F14+H14+J14+N14+P14+R14+T14+V14+X14+Z14+L14</f>
        <v>170</v>
      </c>
      <c r="AB14" s="35" t="s">
        <v>89</v>
      </c>
      <c r="AC14" s="32">
        <f>IF(AB14="si",6,0)</f>
        <v>6</v>
      </c>
      <c r="AD14" s="37"/>
      <c r="AE14" s="32">
        <f>AD14*4</f>
        <v>0</v>
      </c>
      <c r="AF14" s="37"/>
      <c r="AG14" s="32">
        <f>AF14*3</f>
        <v>0</v>
      </c>
      <c r="AH14" s="37"/>
      <c r="AI14" s="38">
        <f>IF(AH14="si",6,0)</f>
        <v>0</v>
      </c>
      <c r="AJ14" s="66">
        <f>AC14+AE14+AG14+AI14</f>
        <v>6</v>
      </c>
      <c r="AK14" s="35"/>
      <c r="AL14" s="32">
        <f>AK14*3</f>
        <v>0</v>
      </c>
      <c r="AM14" s="37" t="s">
        <v>89</v>
      </c>
      <c r="AN14" s="36">
        <f>IF(AM14="si",12,0)</f>
        <v>12</v>
      </c>
      <c r="AO14" s="37"/>
      <c r="AP14" s="32">
        <f>AO14*5</f>
        <v>0</v>
      </c>
      <c r="AQ14" s="37"/>
      <c r="AR14" s="32">
        <f>AQ14*3</f>
        <v>0</v>
      </c>
      <c r="AS14" s="37"/>
      <c r="AT14" s="32">
        <f>AS14</f>
        <v>0</v>
      </c>
      <c r="AU14" s="37"/>
      <c r="AV14" s="32">
        <f>AU14*5</f>
        <v>0</v>
      </c>
      <c r="AW14" s="37"/>
      <c r="AX14" s="32">
        <f>IF(AW14="si",5,0)</f>
        <v>0</v>
      </c>
      <c r="AY14" s="37"/>
      <c r="AZ14" s="36">
        <f>AY14*1</f>
        <v>0</v>
      </c>
      <c r="BA14" s="68">
        <f>AL14+AN14+AZ14+IF(AP14+AR14+AT14+AV14+AX14&gt;10,10,AP14+AR14+AT14+AV14+AX14)</f>
        <v>12</v>
      </c>
      <c r="BB14" s="175">
        <f>AA14+AJ14+BA14</f>
        <v>188</v>
      </c>
      <c r="BC14" s="96"/>
    </row>
    <row r="15" spans="1:55" ht="12.75">
      <c r="A15" s="145">
        <v>2</v>
      </c>
      <c r="B15" s="141" t="s">
        <v>146</v>
      </c>
      <c r="C15" s="141" t="s">
        <v>147</v>
      </c>
      <c r="D15" s="71">
        <v>59</v>
      </c>
      <c r="E15" s="35">
        <v>18</v>
      </c>
      <c r="F15" s="32">
        <f>E15*6</f>
        <v>108</v>
      </c>
      <c r="G15" s="37"/>
      <c r="H15" s="32">
        <f>G15*6</f>
        <v>0</v>
      </c>
      <c r="I15" s="33">
        <v>11</v>
      </c>
      <c r="J15" s="55">
        <f>IF(I15&lt;=4,I15*3,12+(I15-4)*3*2/3)</f>
        <v>26</v>
      </c>
      <c r="K15" s="37"/>
      <c r="L15" s="55">
        <f>K15*3</f>
        <v>0</v>
      </c>
      <c r="M15" s="37"/>
      <c r="N15" s="32">
        <f>M15*3</f>
        <v>0</v>
      </c>
      <c r="O15" s="37"/>
      <c r="P15" s="55">
        <f>IF(O15&lt;=4,O15*3,12+(O15-4)*3*2/3)</f>
        <v>0</v>
      </c>
      <c r="Q15" s="37"/>
      <c r="R15" s="32">
        <f>Q15*3</f>
        <v>0</v>
      </c>
      <c r="S15" s="37">
        <v>4</v>
      </c>
      <c r="T15" s="32">
        <f>IF(S15&gt;10,20,S15*2)</f>
        <v>8</v>
      </c>
      <c r="U15" s="37"/>
      <c r="V15" s="32">
        <f>U15*3</f>
        <v>0</v>
      </c>
      <c r="W15" s="37"/>
      <c r="X15" s="34">
        <f>W15</f>
        <v>0</v>
      </c>
      <c r="Y15" s="37"/>
      <c r="Z15" s="32">
        <f>IF(Y15="si",10,0)</f>
        <v>0</v>
      </c>
      <c r="AA15" s="58">
        <f>F15+H15+J15+N15+P15+R15+T15+V15+X15+Z15+L15</f>
        <v>142</v>
      </c>
      <c r="AB15" s="35" t="s">
        <v>89</v>
      </c>
      <c r="AC15" s="32">
        <f>IF(AB15="si",6,0)</f>
        <v>6</v>
      </c>
      <c r="AD15" s="37"/>
      <c r="AE15" s="32">
        <f>AD15*4</f>
        <v>0</v>
      </c>
      <c r="AF15" s="37"/>
      <c r="AG15" s="32">
        <f>AF15*3</f>
        <v>0</v>
      </c>
      <c r="AH15" s="37"/>
      <c r="AI15" s="38">
        <f>IF(AH15="si",6,0)</f>
        <v>0</v>
      </c>
      <c r="AJ15" s="66">
        <f>AC15+AE15+AG15+AI15</f>
        <v>6</v>
      </c>
      <c r="AK15" s="35"/>
      <c r="AL15" s="32">
        <f>AK15*3</f>
        <v>0</v>
      </c>
      <c r="AM15" s="37" t="s">
        <v>89</v>
      </c>
      <c r="AN15" s="36">
        <f>IF(AM15="si",12,0)</f>
        <v>12</v>
      </c>
      <c r="AO15" s="37"/>
      <c r="AP15" s="32">
        <f>AO15*5</f>
        <v>0</v>
      </c>
      <c r="AQ15" s="37"/>
      <c r="AR15" s="32">
        <f>AQ15*3</f>
        <v>0</v>
      </c>
      <c r="AS15" s="37"/>
      <c r="AT15" s="32">
        <f>AS15</f>
        <v>0</v>
      </c>
      <c r="AU15" s="37"/>
      <c r="AV15" s="32">
        <f>AU15*5</f>
        <v>0</v>
      </c>
      <c r="AW15" s="37"/>
      <c r="AX15" s="32">
        <f>IF(AW15="si",5,0)</f>
        <v>0</v>
      </c>
      <c r="AY15" s="37">
        <v>1</v>
      </c>
      <c r="AZ15" s="36">
        <f>AY15*1</f>
        <v>1</v>
      </c>
      <c r="BA15" s="68">
        <f>AL15+AN15+AZ15+IF(AP15+AR15+AT15+AV15+AX15&gt;10,10,AP15+AR15+AT15+AV15+AX15)</f>
        <v>13</v>
      </c>
      <c r="BB15" s="175">
        <f>AA15+AJ15+BA15</f>
        <v>161</v>
      </c>
      <c r="BC15" s="96"/>
    </row>
    <row r="16" spans="1:55" ht="13.5" thickBot="1">
      <c r="A16" s="145"/>
      <c r="B16" s="148"/>
      <c r="C16" s="149"/>
      <c r="D16" s="71"/>
      <c r="E16" s="35"/>
      <c r="F16" s="32"/>
      <c r="G16" s="37"/>
      <c r="H16" s="32"/>
      <c r="I16" s="33"/>
      <c r="J16" s="55"/>
      <c r="K16" s="37"/>
      <c r="L16" s="55"/>
      <c r="M16" s="37"/>
      <c r="N16" s="32"/>
      <c r="O16" s="37"/>
      <c r="P16" s="55"/>
      <c r="Q16" s="37"/>
      <c r="R16" s="32"/>
      <c r="S16" s="37"/>
      <c r="T16" s="32"/>
      <c r="U16" s="37"/>
      <c r="V16" s="32"/>
      <c r="W16" s="37"/>
      <c r="X16" s="34"/>
      <c r="Y16" s="37"/>
      <c r="Z16" s="32"/>
      <c r="AA16" s="58"/>
      <c r="AB16" s="35"/>
      <c r="AC16" s="32"/>
      <c r="AD16" s="37"/>
      <c r="AE16" s="32"/>
      <c r="AF16" s="37"/>
      <c r="AG16" s="32"/>
      <c r="AH16" s="37"/>
      <c r="AI16" s="38"/>
      <c r="AJ16" s="66"/>
      <c r="AK16" s="35"/>
      <c r="AL16" s="32"/>
      <c r="AM16" s="37"/>
      <c r="AN16" s="36"/>
      <c r="AO16" s="37"/>
      <c r="AP16" s="32"/>
      <c r="AQ16" s="37"/>
      <c r="AR16" s="32"/>
      <c r="AS16" s="37"/>
      <c r="AT16" s="32"/>
      <c r="AU16" s="37"/>
      <c r="AV16" s="32"/>
      <c r="AW16" s="37"/>
      <c r="AX16" s="32"/>
      <c r="AY16" s="37"/>
      <c r="AZ16" s="36"/>
      <c r="BA16" s="68"/>
      <c r="BB16" s="175"/>
      <c r="BC16" s="96"/>
    </row>
    <row r="17" spans="1:55" ht="17.25" customHeight="1">
      <c r="A17" s="145"/>
      <c r="B17" s="239" t="s">
        <v>121</v>
      </c>
      <c r="C17" s="240"/>
      <c r="D17" s="71"/>
      <c r="E17" s="35"/>
      <c r="F17" s="32"/>
      <c r="G17" s="37"/>
      <c r="H17" s="32"/>
      <c r="I17" s="33"/>
      <c r="J17" s="55"/>
      <c r="K17" s="37"/>
      <c r="L17" s="55"/>
      <c r="M17" s="37"/>
      <c r="N17" s="32"/>
      <c r="O17" s="37"/>
      <c r="P17" s="55"/>
      <c r="Q17" s="37"/>
      <c r="R17" s="32"/>
      <c r="S17" s="37"/>
      <c r="T17" s="32"/>
      <c r="U17" s="37"/>
      <c r="V17" s="32"/>
      <c r="W17" s="37"/>
      <c r="X17" s="34"/>
      <c r="Y17" s="37"/>
      <c r="Z17" s="32"/>
      <c r="AA17" s="58"/>
      <c r="AB17" s="35"/>
      <c r="AC17" s="32"/>
      <c r="AD17" s="37"/>
      <c r="AE17" s="32"/>
      <c r="AF17" s="37"/>
      <c r="AG17" s="32"/>
      <c r="AH17" s="37"/>
      <c r="AI17" s="38"/>
      <c r="AJ17" s="66"/>
      <c r="AK17" s="35"/>
      <c r="AL17" s="32"/>
      <c r="AM17" s="37"/>
      <c r="AN17" s="36"/>
      <c r="AO17" s="37"/>
      <c r="AP17" s="32"/>
      <c r="AQ17" s="37"/>
      <c r="AR17" s="32"/>
      <c r="AS17" s="37"/>
      <c r="AT17" s="32"/>
      <c r="AU17" s="37"/>
      <c r="AV17" s="32"/>
      <c r="AW17" s="37"/>
      <c r="AX17" s="32"/>
      <c r="AY17" s="37"/>
      <c r="AZ17" s="36"/>
      <c r="BA17" s="68"/>
      <c r="BB17" s="175"/>
      <c r="BC17" s="96"/>
    </row>
    <row r="18" spans="1:55" ht="13.5" customHeight="1">
      <c r="A18" s="145">
        <v>1</v>
      </c>
      <c r="B18" s="141" t="s">
        <v>161</v>
      </c>
      <c r="C18" s="141"/>
      <c r="D18" s="71">
        <v>60</v>
      </c>
      <c r="E18" s="35">
        <v>13</v>
      </c>
      <c r="F18" s="32">
        <f>E18*6</f>
        <v>78</v>
      </c>
      <c r="G18" s="37"/>
      <c r="H18" s="32">
        <f>G18*6</f>
        <v>0</v>
      </c>
      <c r="I18" s="33">
        <v>22</v>
      </c>
      <c r="J18" s="55">
        <f>IF(I18&lt;=4,I18*3,12+(I18-4)*3*2/3)</f>
        <v>48</v>
      </c>
      <c r="K18" s="37"/>
      <c r="L18" s="55">
        <f>K18*3</f>
        <v>0</v>
      </c>
      <c r="M18" s="37"/>
      <c r="N18" s="32">
        <f>M18*3</f>
        <v>0</v>
      </c>
      <c r="O18" s="37"/>
      <c r="P18" s="55">
        <f>IF(O18&lt;=4,O18*3,12+(O18-4)*3*2/3)</f>
        <v>0</v>
      </c>
      <c r="Q18" s="37"/>
      <c r="R18" s="32">
        <f>Q18*3</f>
        <v>0</v>
      </c>
      <c r="S18" s="37">
        <v>2</v>
      </c>
      <c r="T18" s="32">
        <f>IF(S18&gt;10,20,S18*2)</f>
        <v>4</v>
      </c>
      <c r="U18" s="37"/>
      <c r="V18" s="32">
        <f>U18*3</f>
        <v>0</v>
      </c>
      <c r="W18" s="37">
        <v>4</v>
      </c>
      <c r="X18" s="34">
        <f>W18</f>
        <v>4</v>
      </c>
      <c r="Y18" s="37"/>
      <c r="Z18" s="32">
        <f>IF(Y18="si",10,0)</f>
        <v>0</v>
      </c>
      <c r="AA18" s="58">
        <f>F18+H18+J18+N18+P18+R18+T18+V18+X18+Z18+L18</f>
        <v>134</v>
      </c>
      <c r="AB18" s="35" t="s">
        <v>89</v>
      </c>
      <c r="AC18" s="32">
        <f>IF(AB18="si",6,0)</f>
        <v>6</v>
      </c>
      <c r="AD18" s="37"/>
      <c r="AE18" s="32">
        <f>AD18*4</f>
        <v>0</v>
      </c>
      <c r="AF18" s="37"/>
      <c r="AG18" s="32">
        <f>AF18*3</f>
        <v>0</v>
      </c>
      <c r="AH18" s="37"/>
      <c r="AI18" s="38">
        <f>IF(AH18="si",6,0)</f>
        <v>0</v>
      </c>
      <c r="AJ18" s="66">
        <f>AC18+AE18+AG18+AI18</f>
        <v>6</v>
      </c>
      <c r="AK18" s="35"/>
      <c r="AL18" s="32">
        <f>AK18*3</f>
        <v>0</v>
      </c>
      <c r="AM18" s="37"/>
      <c r="AN18" s="36">
        <f>IF(AM18="si",12,0)</f>
        <v>0</v>
      </c>
      <c r="AO18" s="37">
        <v>1</v>
      </c>
      <c r="AP18" s="32">
        <f>AO18*5</f>
        <v>5</v>
      </c>
      <c r="AQ18" s="37"/>
      <c r="AR18" s="32">
        <f>AQ18*3</f>
        <v>0</v>
      </c>
      <c r="AS18" s="37"/>
      <c r="AT18" s="32">
        <f>AS18</f>
        <v>0</v>
      </c>
      <c r="AU18" s="37"/>
      <c r="AV18" s="32">
        <f>AU18*5</f>
        <v>0</v>
      </c>
      <c r="AW18" s="37"/>
      <c r="AX18" s="32">
        <f>IF(AW18="si",5,0)</f>
        <v>0</v>
      </c>
      <c r="AY18" s="37"/>
      <c r="AZ18" s="36">
        <f>AY18*1</f>
        <v>0</v>
      </c>
      <c r="BA18" s="68">
        <f>AL18+AN18+AZ18+IF(AP18+AR18+AT18+AV18+AX18&gt;10,10,AP18+AR18+AT18+AV18+AX18)</f>
        <v>5</v>
      </c>
      <c r="BB18" s="175">
        <f>AA18+AJ18+BA18</f>
        <v>145</v>
      </c>
      <c r="BC18" s="221"/>
    </row>
    <row r="19" spans="1:55" ht="12.75">
      <c r="A19" s="145">
        <v>2</v>
      </c>
      <c r="B19" s="141" t="s">
        <v>182</v>
      </c>
      <c r="C19" s="141" t="s">
        <v>153</v>
      </c>
      <c r="D19" s="71">
        <v>61</v>
      </c>
      <c r="E19" s="35">
        <v>19</v>
      </c>
      <c r="F19" s="32">
        <f>E19*6</f>
        <v>114</v>
      </c>
      <c r="G19" s="37"/>
      <c r="H19" s="32">
        <f>G19*6</f>
        <v>0</v>
      </c>
      <c r="I19" s="33">
        <v>5</v>
      </c>
      <c r="J19" s="55">
        <f>IF(I19&lt;=4,I19*3,12+(I19-4)*3*2/3)</f>
        <v>14</v>
      </c>
      <c r="K19" s="37"/>
      <c r="L19" s="55">
        <f>K19*3</f>
        <v>0</v>
      </c>
      <c r="M19" s="37"/>
      <c r="N19" s="32">
        <f>M19*3</f>
        <v>0</v>
      </c>
      <c r="O19" s="37"/>
      <c r="P19" s="55">
        <f>IF(O19&lt;=4,O19*3,12+(O19-4)*3*2/3)</f>
        <v>0</v>
      </c>
      <c r="Q19" s="37"/>
      <c r="R19" s="32">
        <f>Q19*3</f>
        <v>0</v>
      </c>
      <c r="S19" s="37"/>
      <c r="T19" s="32">
        <f>IF(S19&gt;10,20,S19*2)</f>
        <v>0</v>
      </c>
      <c r="U19" s="37"/>
      <c r="V19" s="32">
        <f>U19*3</f>
        <v>0</v>
      </c>
      <c r="W19" s="37"/>
      <c r="X19" s="34">
        <f>W19</f>
        <v>0</v>
      </c>
      <c r="Y19" s="37" t="s">
        <v>89</v>
      </c>
      <c r="Z19" s="32">
        <f>IF(Y19="si",10,0)</f>
        <v>10</v>
      </c>
      <c r="AA19" s="58">
        <f>F19+H19+J19+N19+P19+R19+T19+V19+X19+Z19+L19</f>
        <v>138</v>
      </c>
      <c r="AB19" s="35" t="s">
        <v>89</v>
      </c>
      <c r="AC19" s="32">
        <f>IF(AB19="si",6,0)</f>
        <v>6</v>
      </c>
      <c r="AD19" s="37"/>
      <c r="AE19" s="32">
        <f>AD19*4</f>
        <v>0</v>
      </c>
      <c r="AF19" s="37"/>
      <c r="AG19" s="32">
        <f>AF19*3</f>
        <v>0</v>
      </c>
      <c r="AH19" s="37"/>
      <c r="AI19" s="38">
        <f>IF(AH19="si",6,0)</f>
        <v>0</v>
      </c>
      <c r="AJ19" s="66">
        <f>AC19+AE19+AG19+AI19</f>
        <v>6</v>
      </c>
      <c r="AK19" s="35"/>
      <c r="AL19" s="32">
        <f>AK19*3</f>
        <v>0</v>
      </c>
      <c r="AM19" s="37" t="s">
        <v>89</v>
      </c>
      <c r="AN19" s="36">
        <f>IF(AM19="si",12,0)</f>
        <v>12</v>
      </c>
      <c r="AO19" s="37">
        <v>1</v>
      </c>
      <c r="AP19" s="32">
        <f>AO19*5</f>
        <v>5</v>
      </c>
      <c r="AQ19" s="37"/>
      <c r="AR19" s="32">
        <f>AQ19*3</f>
        <v>0</v>
      </c>
      <c r="AS19" s="37">
        <v>1</v>
      </c>
      <c r="AT19" s="32">
        <f>AS19</f>
        <v>1</v>
      </c>
      <c r="AU19" s="37"/>
      <c r="AV19" s="32">
        <f>AU19*5</f>
        <v>0</v>
      </c>
      <c r="AW19" s="37"/>
      <c r="AX19" s="32">
        <f>IF(AW19="si",5,0)</f>
        <v>0</v>
      </c>
      <c r="AY19" s="37"/>
      <c r="AZ19" s="36">
        <v>3</v>
      </c>
      <c r="BA19" s="68">
        <f>AL19+AN19+AZ19+IF(AP19+AR19+AT19+AV19+AX19&gt;10,10,AP19+AR19+AT19+AV19+AX19)</f>
        <v>21</v>
      </c>
      <c r="BB19" s="175">
        <f>AA19+AJ19+BA19</f>
        <v>165</v>
      </c>
      <c r="BC19" s="221" t="s">
        <v>189</v>
      </c>
    </row>
    <row r="20" spans="1:55" ht="12.75">
      <c r="A20" s="145">
        <v>3</v>
      </c>
      <c r="B20" s="222" t="s">
        <v>183</v>
      </c>
      <c r="C20" s="223" t="s">
        <v>184</v>
      </c>
      <c r="D20" s="71">
        <v>58</v>
      </c>
      <c r="E20" s="35">
        <v>18</v>
      </c>
      <c r="F20" s="32">
        <f>E20*6</f>
        <v>108</v>
      </c>
      <c r="G20" s="37"/>
      <c r="H20" s="32">
        <f>G20*6</f>
        <v>0</v>
      </c>
      <c r="I20" s="33">
        <v>4</v>
      </c>
      <c r="J20" s="55">
        <f>IF(I20&lt;=4,I20*3,12+(I20-4)*3*2/3)</f>
        <v>12</v>
      </c>
      <c r="K20" s="37"/>
      <c r="L20" s="55">
        <f>K20*3</f>
        <v>0</v>
      </c>
      <c r="M20" s="37"/>
      <c r="N20" s="32">
        <f>M20*3</f>
        <v>0</v>
      </c>
      <c r="O20" s="37"/>
      <c r="P20" s="55">
        <f>IF(O20&lt;=4,O20*3,12+(O20-4)*3*2/3)</f>
        <v>0</v>
      </c>
      <c r="Q20" s="37"/>
      <c r="R20" s="32">
        <f>Q20*3</f>
        <v>0</v>
      </c>
      <c r="S20" s="37"/>
      <c r="T20" s="32">
        <f>IF(S20&gt;10,20,S20*2)</f>
        <v>0</v>
      </c>
      <c r="U20" s="37"/>
      <c r="V20" s="32">
        <f>U20*3</f>
        <v>0</v>
      </c>
      <c r="W20" s="37">
        <v>9</v>
      </c>
      <c r="X20" s="34">
        <f>W20</f>
        <v>9</v>
      </c>
      <c r="Y20" s="37"/>
      <c r="Z20" s="32">
        <f>IF(Y20="si",10,0)</f>
        <v>0</v>
      </c>
      <c r="AA20" s="58">
        <f>F20+H20+J20+N20+P20+R20+T20+V20+X20+Z20+L20</f>
        <v>129</v>
      </c>
      <c r="AB20" s="35" t="s">
        <v>89</v>
      </c>
      <c r="AC20" s="32">
        <f>IF(AB20="si",6,0)</f>
        <v>6</v>
      </c>
      <c r="AD20" s="37"/>
      <c r="AE20" s="32">
        <f>AD20*4</f>
        <v>0</v>
      </c>
      <c r="AF20" s="37">
        <v>1</v>
      </c>
      <c r="AG20" s="32">
        <f>AF20*3</f>
        <v>3</v>
      </c>
      <c r="AH20" s="37"/>
      <c r="AI20" s="38">
        <f>IF(AH20="si",6,0)</f>
        <v>0</v>
      </c>
      <c r="AJ20" s="66">
        <f>AC20+AE20+AG20+AI20</f>
        <v>9</v>
      </c>
      <c r="AK20" s="35"/>
      <c r="AL20" s="32">
        <f>AK20*3</f>
        <v>0</v>
      </c>
      <c r="AM20" s="37" t="s">
        <v>89</v>
      </c>
      <c r="AN20" s="36">
        <f>IF(AM20="si",12,0)</f>
        <v>12</v>
      </c>
      <c r="AO20" s="37"/>
      <c r="AP20" s="32">
        <f>AO20*5</f>
        <v>0</v>
      </c>
      <c r="AQ20" s="37"/>
      <c r="AR20" s="32">
        <f>AQ20*3</f>
        <v>0</v>
      </c>
      <c r="AS20" s="37"/>
      <c r="AT20" s="32">
        <f>AS20</f>
        <v>0</v>
      </c>
      <c r="AU20" s="37"/>
      <c r="AV20" s="32">
        <f>AU20*5</f>
        <v>0</v>
      </c>
      <c r="AW20" s="37"/>
      <c r="AX20" s="32">
        <f>IF(AW20="si",5,0)</f>
        <v>0</v>
      </c>
      <c r="AY20" s="37"/>
      <c r="AZ20" s="36">
        <v>1</v>
      </c>
      <c r="BA20" s="68">
        <f>AL20+AN20+AZ20+IF(AP20+AR20+AT20+AV20+AX20&gt;10,10,AP20+AR20+AT20+AV20+AX20)</f>
        <v>13</v>
      </c>
      <c r="BB20" s="175">
        <f>AA20+AJ20+BA20</f>
        <v>151</v>
      </c>
      <c r="BC20" s="221" t="s">
        <v>189</v>
      </c>
    </row>
    <row r="21" spans="1:55" ht="15" customHeight="1">
      <c r="A21" s="145"/>
      <c r="B21" s="256" t="s">
        <v>140</v>
      </c>
      <c r="C21" s="257"/>
      <c r="D21" s="71"/>
      <c r="E21" s="35"/>
      <c r="F21" s="32"/>
      <c r="G21" s="37"/>
      <c r="H21" s="32"/>
      <c r="I21" s="33"/>
      <c r="J21" s="55"/>
      <c r="K21" s="37"/>
      <c r="L21" s="55"/>
      <c r="M21" s="37"/>
      <c r="N21" s="32"/>
      <c r="O21" s="37"/>
      <c r="P21" s="55"/>
      <c r="Q21" s="37"/>
      <c r="R21" s="32"/>
      <c r="S21" s="37"/>
      <c r="T21" s="32"/>
      <c r="U21" s="37"/>
      <c r="V21" s="32"/>
      <c r="W21" s="37"/>
      <c r="X21" s="34"/>
      <c r="Y21" s="37"/>
      <c r="Z21" s="32"/>
      <c r="AA21" s="58"/>
      <c r="AB21" s="35"/>
      <c r="AC21" s="32"/>
      <c r="AD21" s="37"/>
      <c r="AE21" s="32"/>
      <c r="AF21" s="37"/>
      <c r="AG21" s="32"/>
      <c r="AH21" s="37"/>
      <c r="AI21" s="38"/>
      <c r="AJ21" s="66"/>
      <c r="AK21" s="35"/>
      <c r="AL21" s="32"/>
      <c r="AM21" s="37"/>
      <c r="AN21" s="36"/>
      <c r="AO21" s="37"/>
      <c r="AP21" s="32"/>
      <c r="AQ21" s="37"/>
      <c r="AR21" s="32"/>
      <c r="AS21" s="37"/>
      <c r="AT21" s="32"/>
      <c r="AU21" s="37"/>
      <c r="AV21" s="32"/>
      <c r="AW21" s="37"/>
      <c r="AX21" s="32"/>
      <c r="AY21" s="37"/>
      <c r="AZ21" s="36"/>
      <c r="BA21" s="68"/>
      <c r="BB21" s="175"/>
      <c r="BC21" s="221"/>
    </row>
    <row r="22" spans="1:55" ht="15" customHeight="1">
      <c r="A22" s="145">
        <v>1</v>
      </c>
      <c r="B22" s="141" t="s">
        <v>151</v>
      </c>
      <c r="C22" s="141" t="s">
        <v>101</v>
      </c>
      <c r="D22" s="71">
        <v>60</v>
      </c>
      <c r="E22" s="35">
        <v>22</v>
      </c>
      <c r="F22" s="32">
        <f>E22*6</f>
        <v>132</v>
      </c>
      <c r="G22" s="37"/>
      <c r="H22" s="32">
        <f>G22*6</f>
        <v>0</v>
      </c>
      <c r="I22" s="33">
        <v>1</v>
      </c>
      <c r="J22" s="55">
        <f>IF(I22&lt;=4,I22*3,12+(I22-4)*3*2/3)</f>
        <v>3</v>
      </c>
      <c r="K22" s="37"/>
      <c r="L22" s="55">
        <f>K22*3</f>
        <v>0</v>
      </c>
      <c r="M22" s="37"/>
      <c r="N22" s="32">
        <f>M22*3</f>
        <v>0</v>
      </c>
      <c r="O22" s="37"/>
      <c r="P22" s="55">
        <f>IF(O22&lt;=4,O22*3,12+(O22-4)*3*2/3)</f>
        <v>0</v>
      </c>
      <c r="Q22" s="37"/>
      <c r="R22" s="32">
        <f>Q22*3</f>
        <v>0</v>
      </c>
      <c r="S22" s="37">
        <v>5</v>
      </c>
      <c r="T22" s="32">
        <f>IF(S22&gt;10,20,S22*2)</f>
        <v>10</v>
      </c>
      <c r="U22" s="37">
        <v>7</v>
      </c>
      <c r="V22" s="32">
        <f>U22*3</f>
        <v>21</v>
      </c>
      <c r="W22" s="37"/>
      <c r="X22" s="34">
        <f>W22</f>
        <v>0</v>
      </c>
      <c r="Y22" s="37" t="s">
        <v>89</v>
      </c>
      <c r="Z22" s="32">
        <f>IF(Y22="si",10,0)</f>
        <v>10</v>
      </c>
      <c r="AA22" s="58">
        <f>F22+H22+J22+N22+P22+R22+T22+V22+X22+Z22+L22</f>
        <v>176</v>
      </c>
      <c r="AB22" s="35" t="s">
        <v>89</v>
      </c>
      <c r="AC22" s="32">
        <f>IF(AB22="si",6,0)</f>
        <v>6</v>
      </c>
      <c r="AD22" s="37"/>
      <c r="AE22" s="32">
        <f>AD22*4</f>
        <v>0</v>
      </c>
      <c r="AF22" s="37"/>
      <c r="AG22" s="32">
        <f>AF22*3</f>
        <v>0</v>
      </c>
      <c r="AH22" s="37"/>
      <c r="AI22" s="38">
        <f>IF(AH22="si",6,0)</f>
        <v>0</v>
      </c>
      <c r="AJ22" s="66">
        <f>AC22+AE22+AG22+AI22</f>
        <v>6</v>
      </c>
      <c r="AK22" s="35"/>
      <c r="AL22" s="32">
        <f>AK22*3</f>
        <v>0</v>
      </c>
      <c r="AM22" s="37" t="s">
        <v>89</v>
      </c>
      <c r="AN22" s="36">
        <f>IF(AM22="si",12,0)</f>
        <v>12</v>
      </c>
      <c r="AO22" s="37"/>
      <c r="AP22" s="32">
        <f>AO22*5</f>
        <v>0</v>
      </c>
      <c r="AQ22" s="37"/>
      <c r="AR22" s="32">
        <f>AQ22*3</f>
        <v>0</v>
      </c>
      <c r="AS22" s="37"/>
      <c r="AT22" s="32">
        <f>AS22</f>
        <v>0</v>
      </c>
      <c r="AU22" s="37"/>
      <c r="AV22" s="32">
        <f>AU22*5</f>
        <v>0</v>
      </c>
      <c r="AW22" s="37"/>
      <c r="AX22" s="32">
        <f>IF(AW22="si",5,0)</f>
        <v>0</v>
      </c>
      <c r="AY22" s="37"/>
      <c r="AZ22" s="36">
        <f>AY22*1</f>
        <v>0</v>
      </c>
      <c r="BA22" s="68">
        <f>AL22+AN22+AZ22+IF(AP22+AR22+AT22+AV22+AX22&gt;10,10,AP22+AR22+AT22+AV22+AX22)</f>
        <v>12</v>
      </c>
      <c r="BB22" s="175">
        <f>AA22+AJ22+BA22</f>
        <v>194</v>
      </c>
      <c r="BC22" s="221"/>
    </row>
    <row r="23" spans="1:55" ht="18.75" customHeight="1" thickBot="1">
      <c r="A23" s="145"/>
      <c r="B23" s="148"/>
      <c r="C23" s="149"/>
      <c r="D23" s="71"/>
      <c r="E23" s="35"/>
      <c r="F23" s="32"/>
      <c r="G23" s="37"/>
      <c r="H23" s="32"/>
      <c r="I23" s="33"/>
      <c r="J23" s="55"/>
      <c r="K23" s="37"/>
      <c r="L23" s="55"/>
      <c r="M23" s="37"/>
      <c r="N23" s="32"/>
      <c r="O23" s="37"/>
      <c r="P23" s="55"/>
      <c r="Q23" s="37"/>
      <c r="R23" s="32"/>
      <c r="S23" s="37"/>
      <c r="T23" s="32"/>
      <c r="U23" s="37"/>
      <c r="V23" s="32"/>
      <c r="W23" s="37"/>
      <c r="X23" s="34"/>
      <c r="Y23" s="37"/>
      <c r="Z23" s="32"/>
      <c r="AA23" s="58"/>
      <c r="AB23" s="35"/>
      <c r="AC23" s="32"/>
      <c r="AD23" s="37"/>
      <c r="AE23" s="32"/>
      <c r="AF23" s="37"/>
      <c r="AG23" s="32"/>
      <c r="AH23" s="37"/>
      <c r="AI23" s="38"/>
      <c r="AJ23" s="66"/>
      <c r="AK23" s="35"/>
      <c r="AL23" s="32"/>
      <c r="AM23" s="37"/>
      <c r="AN23" s="36"/>
      <c r="AO23" s="37"/>
      <c r="AP23" s="32"/>
      <c r="AQ23" s="37"/>
      <c r="AR23" s="32"/>
      <c r="AS23" s="37"/>
      <c r="AT23" s="32"/>
      <c r="AU23" s="37"/>
      <c r="AV23" s="32"/>
      <c r="AW23" s="37"/>
      <c r="AX23" s="32"/>
      <c r="AY23" s="37"/>
      <c r="AZ23" s="36"/>
      <c r="BA23" s="68"/>
      <c r="BB23" s="175"/>
      <c r="BC23" s="221"/>
    </row>
    <row r="24" spans="1:55" ht="15" customHeight="1">
      <c r="A24" s="145"/>
      <c r="B24" s="239" t="s">
        <v>122</v>
      </c>
      <c r="C24" s="240"/>
      <c r="D24" s="71"/>
      <c r="E24" s="35"/>
      <c r="F24" s="32"/>
      <c r="G24" s="37"/>
      <c r="H24" s="32"/>
      <c r="I24" s="33"/>
      <c r="J24" s="55"/>
      <c r="K24" s="37"/>
      <c r="L24" s="55"/>
      <c r="M24" s="37"/>
      <c r="N24" s="32"/>
      <c r="O24" s="37"/>
      <c r="P24" s="55"/>
      <c r="Q24" s="37"/>
      <c r="R24" s="32"/>
      <c r="S24" s="37"/>
      <c r="T24" s="32"/>
      <c r="U24" s="37"/>
      <c r="V24" s="32"/>
      <c r="W24" s="37"/>
      <c r="X24" s="34"/>
      <c r="Y24" s="37"/>
      <c r="Z24" s="32"/>
      <c r="AA24" s="58"/>
      <c r="AB24" s="35"/>
      <c r="AC24" s="32"/>
      <c r="AD24" s="37"/>
      <c r="AE24" s="32"/>
      <c r="AF24" s="37"/>
      <c r="AG24" s="32"/>
      <c r="AH24" s="37"/>
      <c r="AI24" s="38"/>
      <c r="AJ24" s="66"/>
      <c r="AK24" s="35"/>
      <c r="AL24" s="32"/>
      <c r="AM24" s="37"/>
      <c r="AN24" s="36"/>
      <c r="AO24" s="37"/>
      <c r="AP24" s="32"/>
      <c r="AQ24" s="37"/>
      <c r="AR24" s="32"/>
      <c r="AS24" s="37"/>
      <c r="AT24" s="32"/>
      <c r="AU24" s="37"/>
      <c r="AV24" s="32"/>
      <c r="AW24" s="37"/>
      <c r="AX24" s="32"/>
      <c r="AY24" s="37"/>
      <c r="AZ24" s="36"/>
      <c r="BA24" s="68"/>
      <c r="BB24" s="175"/>
      <c r="BC24" s="221"/>
    </row>
    <row r="25" spans="1:55" ht="15" customHeight="1">
      <c r="A25" s="145">
        <v>1</v>
      </c>
      <c r="B25" s="141" t="s">
        <v>166</v>
      </c>
      <c r="C25" s="141"/>
      <c r="D25" s="71">
        <v>57</v>
      </c>
      <c r="E25" s="35">
        <v>17</v>
      </c>
      <c r="F25" s="32">
        <f>E25*6</f>
        <v>102</v>
      </c>
      <c r="G25" s="37"/>
      <c r="H25" s="32">
        <f>G25*6</f>
        <v>0</v>
      </c>
      <c r="I25" s="33">
        <v>1</v>
      </c>
      <c r="J25" s="55">
        <f>IF(I25&lt;=4,I25*3,12+(I25-4)*3*2/3)</f>
        <v>3</v>
      </c>
      <c r="K25" s="37">
        <v>6</v>
      </c>
      <c r="L25" s="55">
        <f>K25*3</f>
        <v>18</v>
      </c>
      <c r="M25" s="37"/>
      <c r="N25" s="32">
        <f>M25*3</f>
        <v>0</v>
      </c>
      <c r="O25" s="37"/>
      <c r="P25" s="55">
        <f>IF(O25&lt;=4,O25*3,12+(O25-4)*3*2/3)</f>
        <v>0</v>
      </c>
      <c r="Q25" s="37"/>
      <c r="R25" s="32">
        <f>Q25*3</f>
        <v>0</v>
      </c>
      <c r="S25" s="37">
        <v>5</v>
      </c>
      <c r="T25" s="32">
        <f>IF(S25&gt;10,20,S25*2)</f>
        <v>10</v>
      </c>
      <c r="U25" s="37">
        <v>1</v>
      </c>
      <c r="V25" s="32">
        <f>U25*3</f>
        <v>3</v>
      </c>
      <c r="W25" s="37"/>
      <c r="X25" s="34">
        <f>W25</f>
        <v>0</v>
      </c>
      <c r="Y25" s="37" t="s">
        <v>89</v>
      </c>
      <c r="Z25" s="32">
        <f>IF(Y25="si",10,0)</f>
        <v>10</v>
      </c>
      <c r="AA25" s="58">
        <f>F25+H25+J25+N25+P25+R25+T25+V25+X25+Z25+L25</f>
        <v>146</v>
      </c>
      <c r="AB25" s="35" t="s">
        <v>89</v>
      </c>
      <c r="AC25" s="32">
        <f>IF(AB25="si",6,0)</f>
        <v>6</v>
      </c>
      <c r="AD25" s="37"/>
      <c r="AE25" s="32">
        <f>AD25*4</f>
        <v>0</v>
      </c>
      <c r="AF25" s="37">
        <v>1</v>
      </c>
      <c r="AG25" s="32">
        <f>AF25*3</f>
        <v>3</v>
      </c>
      <c r="AH25" s="37"/>
      <c r="AI25" s="38">
        <f>IF(AH25="si",6,0)</f>
        <v>0</v>
      </c>
      <c r="AJ25" s="66">
        <f>AC25+AE25+AG25+AI25</f>
        <v>9</v>
      </c>
      <c r="AK25" s="35"/>
      <c r="AL25" s="32">
        <f>AK25*3</f>
        <v>0</v>
      </c>
      <c r="AM25" s="37" t="s">
        <v>89</v>
      </c>
      <c r="AN25" s="36">
        <f>IF(AM25="si",12,0)</f>
        <v>12</v>
      </c>
      <c r="AO25" s="37"/>
      <c r="AP25" s="32">
        <f>AO25*5</f>
        <v>0</v>
      </c>
      <c r="AQ25" s="37"/>
      <c r="AR25" s="32">
        <f>AQ25*3</f>
        <v>0</v>
      </c>
      <c r="AS25" s="37"/>
      <c r="AT25" s="32">
        <f>AS25</f>
        <v>0</v>
      </c>
      <c r="AU25" s="37"/>
      <c r="AV25" s="32">
        <f>AU25*5</f>
        <v>0</v>
      </c>
      <c r="AW25" s="37"/>
      <c r="AX25" s="32">
        <f>IF(AW25="si",5,0)</f>
        <v>0</v>
      </c>
      <c r="AY25" s="37">
        <v>1</v>
      </c>
      <c r="AZ25" s="36">
        <f>AY25*1</f>
        <v>1</v>
      </c>
      <c r="BA25" s="68">
        <f>AL25+AN25+AZ25+IF(AP25+AR25+AT25+AV25+AX25&gt;10,10,AP25+AR25+AT25+AV25+AX25)</f>
        <v>13</v>
      </c>
      <c r="BB25" s="175">
        <f>AA25+AJ25+BA25</f>
        <v>168</v>
      </c>
      <c r="BC25" s="221"/>
    </row>
    <row r="26" spans="1:55" ht="15" customHeight="1">
      <c r="A26" s="145"/>
      <c r="B26" s="141"/>
      <c r="C26" s="141"/>
      <c r="D26" s="71"/>
      <c r="E26" s="35"/>
      <c r="F26" s="32"/>
      <c r="G26" s="37"/>
      <c r="H26" s="32"/>
      <c r="I26" s="33"/>
      <c r="J26" s="55"/>
      <c r="K26" s="37"/>
      <c r="L26" s="55"/>
      <c r="M26" s="37"/>
      <c r="N26" s="32"/>
      <c r="O26" s="37"/>
      <c r="P26" s="55"/>
      <c r="Q26" s="37"/>
      <c r="R26" s="32"/>
      <c r="S26" s="37"/>
      <c r="T26" s="32"/>
      <c r="U26" s="37"/>
      <c r="V26" s="32"/>
      <c r="W26" s="37"/>
      <c r="X26" s="34"/>
      <c r="Y26" s="37"/>
      <c r="Z26" s="32"/>
      <c r="AA26" s="58"/>
      <c r="AB26" s="35"/>
      <c r="AC26" s="32"/>
      <c r="AD26" s="37"/>
      <c r="AE26" s="32"/>
      <c r="AF26" s="37"/>
      <c r="AG26" s="32"/>
      <c r="AH26" s="37"/>
      <c r="AI26" s="38"/>
      <c r="AJ26" s="66"/>
      <c r="AK26" s="35"/>
      <c r="AL26" s="32"/>
      <c r="AM26" s="37"/>
      <c r="AN26" s="36"/>
      <c r="AO26" s="37"/>
      <c r="AP26" s="32"/>
      <c r="AQ26" s="37"/>
      <c r="AR26" s="32"/>
      <c r="AS26" s="37"/>
      <c r="AT26" s="32"/>
      <c r="AU26" s="37"/>
      <c r="AV26" s="32"/>
      <c r="AW26" s="37"/>
      <c r="AX26" s="32"/>
      <c r="AY26" s="37"/>
      <c r="AZ26" s="36"/>
      <c r="BA26" s="68"/>
      <c r="BB26" s="175"/>
      <c r="BC26" s="221"/>
    </row>
    <row r="27" spans="1:55" ht="15" customHeight="1">
      <c r="A27" s="145"/>
      <c r="B27" s="143" t="s">
        <v>148</v>
      </c>
      <c r="C27" s="144"/>
      <c r="D27" s="71"/>
      <c r="E27" s="35"/>
      <c r="F27" s="32"/>
      <c r="G27" s="37"/>
      <c r="H27" s="32"/>
      <c r="I27" s="33"/>
      <c r="J27" s="55"/>
      <c r="K27" s="37"/>
      <c r="L27" s="55"/>
      <c r="M27" s="37"/>
      <c r="N27" s="32"/>
      <c r="O27" s="37"/>
      <c r="P27" s="55"/>
      <c r="Q27" s="37"/>
      <c r="R27" s="32"/>
      <c r="S27" s="37"/>
      <c r="T27" s="32"/>
      <c r="U27" s="37"/>
      <c r="V27" s="32"/>
      <c r="W27" s="37"/>
      <c r="X27" s="34"/>
      <c r="Y27" s="37"/>
      <c r="Z27" s="32"/>
      <c r="AA27" s="58"/>
      <c r="AB27" s="35"/>
      <c r="AC27" s="32"/>
      <c r="AD27" s="37"/>
      <c r="AE27" s="32"/>
      <c r="AF27" s="37"/>
      <c r="AG27" s="32"/>
      <c r="AH27" s="37"/>
      <c r="AI27" s="38"/>
      <c r="AJ27" s="66"/>
      <c r="AK27" s="35"/>
      <c r="AL27" s="32"/>
      <c r="AM27" s="37"/>
      <c r="AN27" s="36"/>
      <c r="AO27" s="37"/>
      <c r="AP27" s="32"/>
      <c r="AQ27" s="37"/>
      <c r="AR27" s="32"/>
      <c r="AS27" s="37"/>
      <c r="AT27" s="32"/>
      <c r="AU27" s="37"/>
      <c r="AV27" s="32"/>
      <c r="AW27" s="37"/>
      <c r="AX27" s="32"/>
      <c r="AY27" s="37"/>
      <c r="AZ27" s="36"/>
      <c r="BA27" s="68"/>
      <c r="BB27" s="175"/>
      <c r="BC27" s="221"/>
    </row>
    <row r="28" spans="1:55" ht="15" customHeight="1">
      <c r="A28" s="145">
        <v>1</v>
      </c>
      <c r="B28" s="141" t="s">
        <v>167</v>
      </c>
      <c r="C28" s="141"/>
      <c r="D28" s="71">
        <v>52</v>
      </c>
      <c r="E28" s="35">
        <v>32</v>
      </c>
      <c r="F28" s="32">
        <f>E28*6</f>
        <v>192</v>
      </c>
      <c r="G28" s="37"/>
      <c r="H28" s="32">
        <f>G28*6</f>
        <v>0</v>
      </c>
      <c r="I28" s="33">
        <v>6</v>
      </c>
      <c r="J28" s="55">
        <f>IF(I28&lt;=4,I28*3,12+(I28-4)*3*2/3)</f>
        <v>16</v>
      </c>
      <c r="K28" s="37"/>
      <c r="L28" s="55">
        <f>K28*3</f>
        <v>0</v>
      </c>
      <c r="M28" s="37"/>
      <c r="N28" s="32">
        <f>M28*3</f>
        <v>0</v>
      </c>
      <c r="O28" s="37"/>
      <c r="P28" s="55">
        <f>IF(O28&lt;=4,O28*3,12+(O28-4)*3*2/3)</f>
        <v>0</v>
      </c>
      <c r="Q28" s="37"/>
      <c r="R28" s="32">
        <f>Q28*3</f>
        <v>0</v>
      </c>
      <c r="S28" s="37">
        <v>1</v>
      </c>
      <c r="T28" s="32">
        <f>IF(S28&gt;10,20,S28*2)</f>
        <v>2</v>
      </c>
      <c r="U28" s="37"/>
      <c r="V28" s="32">
        <f>U28*3</f>
        <v>0</v>
      </c>
      <c r="W28" s="37">
        <v>24</v>
      </c>
      <c r="X28" s="34">
        <f>W28</f>
        <v>24</v>
      </c>
      <c r="Y28" s="37" t="s">
        <v>89</v>
      </c>
      <c r="Z28" s="32">
        <f>IF(Y28="si",10,0)</f>
        <v>10</v>
      </c>
      <c r="AA28" s="58">
        <f>F28+H28+J28+N28+P28+R28+T28+V28+X28+Z28+L28</f>
        <v>244</v>
      </c>
      <c r="AB28" s="35"/>
      <c r="AC28" s="32">
        <f>IF(AB28="si",6,0)</f>
        <v>0</v>
      </c>
      <c r="AD28" s="37"/>
      <c r="AE28" s="32">
        <f>AD28*4</f>
        <v>0</v>
      </c>
      <c r="AF28" s="37"/>
      <c r="AG28" s="32">
        <f>AF28*3</f>
        <v>0</v>
      </c>
      <c r="AH28" s="37"/>
      <c r="AI28" s="38">
        <f>IF(AH28="si",6,0)</f>
        <v>0</v>
      </c>
      <c r="AJ28" s="66">
        <f>AC28+AE28+AG28+AI28</f>
        <v>0</v>
      </c>
      <c r="AK28" s="35"/>
      <c r="AL28" s="32">
        <f>AK28*3</f>
        <v>0</v>
      </c>
      <c r="AM28" s="37"/>
      <c r="AN28" s="36">
        <f>IF(AM28="si",12,0)</f>
        <v>0</v>
      </c>
      <c r="AO28" s="37"/>
      <c r="AP28" s="32">
        <f>AO28*5</f>
        <v>0</v>
      </c>
      <c r="AQ28" s="37"/>
      <c r="AR28" s="32">
        <f>AQ28*3</f>
        <v>0</v>
      </c>
      <c r="AS28" s="37"/>
      <c r="AT28" s="32">
        <f>AS28</f>
        <v>0</v>
      </c>
      <c r="AU28" s="37"/>
      <c r="AV28" s="32">
        <f>AU28*5</f>
        <v>0</v>
      </c>
      <c r="AW28" s="37"/>
      <c r="AX28" s="32">
        <f>IF(AW28="si",5,0)</f>
        <v>0</v>
      </c>
      <c r="AY28" s="37"/>
      <c r="AZ28" s="36">
        <v>2</v>
      </c>
      <c r="BA28" s="68">
        <f>AL28+AN28+AZ28+IF(AP28+AR28+AT28+AV28+AX28&gt;10,10,AP28+AR28+AT28+AV28+AX28)</f>
        <v>2</v>
      </c>
      <c r="BB28" s="175">
        <f>AA28+AJ28+BA28</f>
        <v>246</v>
      </c>
      <c r="BC28" s="221"/>
    </row>
    <row r="29" spans="1:55" ht="15" customHeight="1">
      <c r="A29" s="145"/>
      <c r="B29" s="258" t="s">
        <v>160</v>
      </c>
      <c r="C29" s="259"/>
      <c r="D29" s="259"/>
      <c r="E29" s="260"/>
      <c r="F29" s="32"/>
      <c r="G29" s="37"/>
      <c r="H29" s="32"/>
      <c r="I29" s="33"/>
      <c r="J29" s="55"/>
      <c r="K29" s="37"/>
      <c r="L29" s="55"/>
      <c r="M29" s="37"/>
      <c r="N29" s="32"/>
      <c r="O29" s="37"/>
      <c r="P29" s="55"/>
      <c r="Q29" s="37"/>
      <c r="R29" s="32"/>
      <c r="S29" s="37"/>
      <c r="T29" s="32"/>
      <c r="U29" s="37"/>
      <c r="V29" s="32"/>
      <c r="W29" s="37"/>
      <c r="X29" s="34"/>
      <c r="Y29" s="37"/>
      <c r="Z29" s="32"/>
      <c r="AA29" s="58"/>
      <c r="AB29" s="35"/>
      <c r="AC29" s="32"/>
      <c r="AD29" s="37"/>
      <c r="AE29" s="32"/>
      <c r="AF29" s="37"/>
      <c r="AG29" s="32"/>
      <c r="AH29" s="37"/>
      <c r="AI29" s="38"/>
      <c r="AJ29" s="66"/>
      <c r="AK29" s="35"/>
      <c r="AL29" s="32"/>
      <c r="AM29" s="37"/>
      <c r="AN29" s="36"/>
      <c r="AO29" s="37"/>
      <c r="AP29" s="32"/>
      <c r="AQ29" s="37"/>
      <c r="AR29" s="32"/>
      <c r="AS29" s="37"/>
      <c r="AT29" s="32"/>
      <c r="AU29" s="37"/>
      <c r="AV29" s="32"/>
      <c r="AW29" s="37"/>
      <c r="AX29" s="32"/>
      <c r="AY29" s="37"/>
      <c r="AZ29" s="36"/>
      <c r="BA29" s="68"/>
      <c r="BB29" s="175"/>
      <c r="BC29" s="221"/>
    </row>
    <row r="30" spans="1:55" s="176" customFormat="1" ht="15" customHeight="1">
      <c r="A30" s="145">
        <v>1</v>
      </c>
      <c r="B30" s="141" t="s">
        <v>124</v>
      </c>
      <c r="C30" s="141" t="s">
        <v>105</v>
      </c>
      <c r="D30" s="71">
        <v>58</v>
      </c>
      <c r="E30" s="35">
        <v>21</v>
      </c>
      <c r="F30" s="32">
        <f>E30*6</f>
        <v>126</v>
      </c>
      <c r="G30" s="37"/>
      <c r="H30" s="32">
        <f>G30*6</f>
        <v>0</v>
      </c>
      <c r="I30" s="33">
        <v>10</v>
      </c>
      <c r="J30" s="55">
        <f>IF(I30&lt;=4,I30*3,12+(I30-4)*3*2/3)</f>
        <v>24</v>
      </c>
      <c r="K30" s="37"/>
      <c r="L30" s="55">
        <f>K30*3</f>
        <v>0</v>
      </c>
      <c r="M30" s="37"/>
      <c r="N30" s="32">
        <f>M30*3</f>
        <v>0</v>
      </c>
      <c r="O30" s="37"/>
      <c r="P30" s="55">
        <f>IF(O30&lt;=4,O30*3,12+(O30-4)*3*2/3)</f>
        <v>0</v>
      </c>
      <c r="Q30" s="37"/>
      <c r="R30" s="32">
        <f>Q30*3</f>
        <v>0</v>
      </c>
      <c r="S30" s="37">
        <v>5</v>
      </c>
      <c r="T30" s="32">
        <f>IF(S30&gt;10,20,S30*2)</f>
        <v>10</v>
      </c>
      <c r="U30" s="37">
        <v>9</v>
      </c>
      <c r="V30" s="32">
        <f>U30*3</f>
        <v>27</v>
      </c>
      <c r="W30" s="37"/>
      <c r="X30" s="34">
        <f>W30</f>
        <v>0</v>
      </c>
      <c r="Y30" s="37" t="s">
        <v>89</v>
      </c>
      <c r="Z30" s="32">
        <f>IF(Y30="si",10,0)</f>
        <v>10</v>
      </c>
      <c r="AA30" s="58">
        <f>F30+H30+J30+N30+P30+R30+T30+V30+X30+Z30+L30</f>
        <v>197</v>
      </c>
      <c r="AB30" s="35" t="s">
        <v>89</v>
      </c>
      <c r="AC30" s="32">
        <f>IF(AB30="si",6,0)</f>
        <v>6</v>
      </c>
      <c r="AD30" s="37"/>
      <c r="AE30" s="32">
        <f>AD30*4</f>
        <v>0</v>
      </c>
      <c r="AF30" s="37"/>
      <c r="AG30" s="32">
        <f>AF30*3</f>
        <v>0</v>
      </c>
      <c r="AH30" s="37" t="s">
        <v>89</v>
      </c>
      <c r="AI30" s="38">
        <f>IF(AH30="si",6,0)</f>
        <v>6</v>
      </c>
      <c r="AJ30" s="66">
        <f>AC30+AE30+AG30+AI30</f>
        <v>12</v>
      </c>
      <c r="AK30" s="35"/>
      <c r="AL30" s="32">
        <f>AK30*3</f>
        <v>0</v>
      </c>
      <c r="AM30" s="37" t="s">
        <v>89</v>
      </c>
      <c r="AN30" s="36">
        <f>IF(AM30="si",12,0)</f>
        <v>12</v>
      </c>
      <c r="AO30" s="37"/>
      <c r="AP30" s="32">
        <f>AO30*5</f>
        <v>0</v>
      </c>
      <c r="AQ30" s="37"/>
      <c r="AR30" s="32">
        <f>AQ30*3</f>
        <v>0</v>
      </c>
      <c r="AS30" s="37"/>
      <c r="AT30" s="32">
        <f>AS30</f>
        <v>0</v>
      </c>
      <c r="AU30" s="37"/>
      <c r="AV30" s="32">
        <f>AU30*5</f>
        <v>0</v>
      </c>
      <c r="AW30" s="37"/>
      <c r="AX30" s="32">
        <f>IF(AW30="si",5,0)</f>
        <v>0</v>
      </c>
      <c r="AY30" s="37"/>
      <c r="AZ30" s="36">
        <f>AY30*1</f>
        <v>0</v>
      </c>
      <c r="BA30" s="68">
        <f>AL30+AN30+AZ30+IF(AP30+AR30+AT30+AV30+AX30&gt;10,10,AP30+AR30+AT30+AV30+AX30)</f>
        <v>12</v>
      </c>
      <c r="BB30" s="175">
        <f>AA30+AJ30+BA30</f>
        <v>221</v>
      </c>
      <c r="BC30" s="221"/>
    </row>
    <row r="31" spans="1:55" s="176" customFormat="1" ht="15" customHeight="1">
      <c r="A31" s="145">
        <v>2</v>
      </c>
      <c r="B31" s="141" t="s">
        <v>185</v>
      </c>
      <c r="C31" s="141" t="s">
        <v>186</v>
      </c>
      <c r="D31" s="71">
        <v>56</v>
      </c>
      <c r="E31" s="35">
        <v>24</v>
      </c>
      <c r="F31" s="32">
        <f>E31*6</f>
        <v>144</v>
      </c>
      <c r="G31" s="37"/>
      <c r="H31" s="32">
        <f>G31*6</f>
        <v>0</v>
      </c>
      <c r="I31" s="33">
        <v>7</v>
      </c>
      <c r="J31" s="55">
        <f>IF(I31&lt;=4,I31*3,12+(I31-4)*3*2/3)</f>
        <v>18</v>
      </c>
      <c r="K31" s="37"/>
      <c r="L31" s="55">
        <f>K31*3</f>
        <v>0</v>
      </c>
      <c r="M31" s="37"/>
      <c r="N31" s="32">
        <f>M31*3</f>
        <v>0</v>
      </c>
      <c r="O31" s="37"/>
      <c r="P31" s="55">
        <f>IF(O31&lt;=4,O31*3,12+(O31-4)*3*2/3)</f>
        <v>0</v>
      </c>
      <c r="Q31" s="37"/>
      <c r="R31" s="32">
        <f>Q31*3</f>
        <v>0</v>
      </c>
      <c r="S31" s="37"/>
      <c r="T31" s="32">
        <f>IF(S31&gt;10,20,S31*2)</f>
        <v>0</v>
      </c>
      <c r="U31" s="37"/>
      <c r="V31" s="32">
        <f>U31*3</f>
        <v>0</v>
      </c>
      <c r="W31" s="37"/>
      <c r="X31" s="34">
        <f>W31</f>
        <v>0</v>
      </c>
      <c r="Y31" s="37" t="s">
        <v>89</v>
      </c>
      <c r="Z31" s="32">
        <f>IF(Y31="si",10,0)</f>
        <v>10</v>
      </c>
      <c r="AA31" s="58">
        <f>F31+H31+J31+N31+P31+R31+T31+V31+X31+Z31+L31</f>
        <v>172</v>
      </c>
      <c r="AB31" s="35" t="s">
        <v>89</v>
      </c>
      <c r="AC31" s="32">
        <f>IF(AB31="si",6,0)</f>
        <v>6</v>
      </c>
      <c r="AD31" s="37"/>
      <c r="AE31" s="32">
        <f>AD31*4</f>
        <v>0</v>
      </c>
      <c r="AF31" s="37"/>
      <c r="AG31" s="32">
        <f>AF31*3</f>
        <v>0</v>
      </c>
      <c r="AH31" s="37"/>
      <c r="AI31" s="38">
        <f>IF(AH31="si",6,0)</f>
        <v>0</v>
      </c>
      <c r="AJ31" s="66">
        <f>AC31+AE31+AG31+AI31</f>
        <v>6</v>
      </c>
      <c r="AK31" s="35"/>
      <c r="AL31" s="32">
        <f>AK31*3</f>
        <v>0</v>
      </c>
      <c r="AM31" s="37" t="s">
        <v>89</v>
      </c>
      <c r="AN31" s="36">
        <f>IF(AM31="si",12,0)</f>
        <v>12</v>
      </c>
      <c r="AO31" s="37"/>
      <c r="AP31" s="32">
        <f>AO31*5</f>
        <v>0</v>
      </c>
      <c r="AQ31" s="37"/>
      <c r="AR31" s="32">
        <f>AQ31*3</f>
        <v>0</v>
      </c>
      <c r="AS31" s="37"/>
      <c r="AT31" s="32">
        <f>AS31</f>
        <v>0</v>
      </c>
      <c r="AU31" s="37"/>
      <c r="AV31" s="32">
        <f>AU31*5</f>
        <v>0</v>
      </c>
      <c r="AW31" s="37"/>
      <c r="AX31" s="32">
        <f>IF(AW31="si",5,0)</f>
        <v>0</v>
      </c>
      <c r="AY31" s="37"/>
      <c r="AZ31" s="36">
        <f>AY31*1</f>
        <v>0</v>
      </c>
      <c r="BA31" s="68">
        <f>AL31+AN31+AZ31+IF(AP31+AR31+AT31+AV31+AX31&gt;10,10,AP31+AR31+AT31+AV31+AX31)</f>
        <v>12</v>
      </c>
      <c r="BB31" s="175">
        <f>AA31+AJ31+BA31</f>
        <v>190</v>
      </c>
      <c r="BC31" s="221" t="s">
        <v>189</v>
      </c>
    </row>
    <row r="32" spans="1:55" s="176" customFormat="1" ht="15" customHeight="1">
      <c r="A32" s="142"/>
      <c r="B32" s="141"/>
      <c r="C32" s="141"/>
      <c r="D32" s="71"/>
      <c r="E32" s="35"/>
      <c r="F32" s="32"/>
      <c r="G32" s="37"/>
      <c r="H32" s="32"/>
      <c r="I32" s="33"/>
      <c r="J32" s="55"/>
      <c r="K32" s="37"/>
      <c r="L32" s="55"/>
      <c r="M32" s="37"/>
      <c r="N32" s="32"/>
      <c r="O32" s="37"/>
      <c r="P32" s="55"/>
      <c r="Q32" s="37"/>
      <c r="R32" s="32"/>
      <c r="S32" s="37"/>
      <c r="T32" s="32"/>
      <c r="U32" s="37"/>
      <c r="V32" s="32"/>
      <c r="W32" s="37"/>
      <c r="X32" s="34"/>
      <c r="Y32" s="37"/>
      <c r="Z32" s="32"/>
      <c r="AA32" s="58"/>
      <c r="AB32" s="35"/>
      <c r="AC32" s="32"/>
      <c r="AD32" s="37"/>
      <c r="AE32" s="32"/>
      <c r="AF32" s="37"/>
      <c r="AG32" s="32"/>
      <c r="AH32" s="37"/>
      <c r="AI32" s="38"/>
      <c r="AJ32" s="66"/>
      <c r="AK32" s="35"/>
      <c r="AL32" s="32"/>
      <c r="AM32" s="37"/>
      <c r="AN32" s="36"/>
      <c r="AO32" s="37"/>
      <c r="AP32" s="32"/>
      <c r="AQ32" s="37"/>
      <c r="AR32" s="32"/>
      <c r="AS32" s="37"/>
      <c r="AT32" s="32"/>
      <c r="AU32" s="37"/>
      <c r="AV32" s="32"/>
      <c r="AW32" s="37"/>
      <c r="AX32" s="32"/>
      <c r="AY32" s="37"/>
      <c r="AZ32" s="36"/>
      <c r="BA32" s="68"/>
      <c r="BB32" s="175"/>
      <c r="BC32" s="221"/>
    </row>
    <row r="33" spans="1:55" s="179" customFormat="1" ht="11.25">
      <c r="A33" s="177"/>
      <c r="B33" s="177"/>
      <c r="C33" s="178"/>
      <c r="G33" s="177"/>
      <c r="H33" s="178"/>
      <c r="I33" s="178"/>
      <c r="J33" s="178"/>
      <c r="K33" s="180"/>
      <c r="L33" s="178"/>
      <c r="M33" s="178"/>
      <c r="N33" s="178"/>
      <c r="O33" s="177"/>
      <c r="P33" s="178"/>
      <c r="Q33" s="178"/>
      <c r="R33" s="178"/>
      <c r="S33" s="177"/>
      <c r="T33" s="178"/>
      <c r="U33" s="177"/>
      <c r="V33" s="178"/>
      <c r="W33" s="178"/>
      <c r="X33" s="178"/>
      <c r="Y33" s="178"/>
      <c r="Z33" s="178"/>
      <c r="AA33" s="178"/>
      <c r="AB33" s="177"/>
      <c r="AC33" s="178"/>
      <c r="AD33" s="177"/>
      <c r="AE33" s="178"/>
      <c r="AF33" s="177"/>
      <c r="AG33" s="178"/>
      <c r="AH33" s="177"/>
      <c r="AI33" s="178"/>
      <c r="AJ33" s="178"/>
      <c r="AK33" s="177"/>
      <c r="AL33" s="178"/>
      <c r="AM33" s="177"/>
      <c r="AN33" s="178"/>
      <c r="AO33" s="177"/>
      <c r="AP33" s="178"/>
      <c r="AQ33" s="177"/>
      <c r="AR33" s="178"/>
      <c r="AS33" s="177"/>
      <c r="AT33" s="178"/>
      <c r="AU33" s="177"/>
      <c r="AV33" s="178"/>
      <c r="AW33" s="177"/>
      <c r="AX33" s="178"/>
      <c r="BA33" s="178"/>
      <c r="BB33" s="178"/>
      <c r="BC33" s="177"/>
    </row>
    <row r="34" spans="1:55" ht="11.25">
      <c r="A34" s="25"/>
      <c r="B34" s="24"/>
      <c r="C34" s="24"/>
      <c r="D34" s="151"/>
      <c r="E34" s="13"/>
      <c r="F34" s="13"/>
      <c r="G34" s="13"/>
      <c r="H34" s="13"/>
      <c r="I34" s="13"/>
      <c r="J34" s="13"/>
      <c r="K34" s="108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26"/>
      <c r="AO34" s="25"/>
      <c r="AP34" s="26"/>
      <c r="AQ34" s="25"/>
      <c r="AR34" s="26"/>
      <c r="AS34" s="25"/>
      <c r="AT34" s="26"/>
      <c r="AU34" s="25"/>
      <c r="AV34" s="26"/>
      <c r="AW34" s="25"/>
      <c r="AX34" s="26"/>
      <c r="BA34" s="26"/>
      <c r="BB34" s="26"/>
      <c r="BC34" s="25"/>
    </row>
    <row r="35" spans="1:50" ht="12.75">
      <c r="A35" s="25"/>
      <c r="B35" s="25"/>
      <c r="C35" s="238" t="s">
        <v>199</v>
      </c>
      <c r="D35" s="25"/>
      <c r="E35" s="25"/>
      <c r="F35" s="25"/>
      <c r="G35" s="25"/>
      <c r="H35" s="25"/>
      <c r="I35" s="25"/>
      <c r="J35" s="25"/>
      <c r="K35" s="108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181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6"/>
      <c r="AW35" s="25"/>
      <c r="AX35" s="26"/>
    </row>
    <row r="36" ht="15">
      <c r="O36" s="265" t="s">
        <v>211</v>
      </c>
    </row>
    <row r="37" spans="1:50" ht="11.25">
      <c r="A37" s="25"/>
      <c r="B37" s="24"/>
      <c r="C37" s="24"/>
      <c r="D37" s="25"/>
      <c r="E37" s="25"/>
      <c r="F37" s="26"/>
      <c r="G37" s="25"/>
      <c r="H37" s="26"/>
      <c r="I37" s="26"/>
      <c r="J37" s="26"/>
      <c r="K37" s="108"/>
      <c r="L37" s="26"/>
      <c r="M37" s="26"/>
      <c r="N37" s="26"/>
      <c r="O37" s="25"/>
      <c r="P37" s="26"/>
      <c r="Q37" s="26"/>
      <c r="R37" s="26"/>
      <c r="S37" s="25"/>
      <c r="T37" s="26"/>
      <c r="U37" s="25"/>
      <c r="V37" s="26"/>
      <c r="W37" s="26"/>
      <c r="X37" s="26"/>
      <c r="Y37" s="26"/>
      <c r="Z37" s="26"/>
      <c r="AA37" s="26"/>
      <c r="AB37" s="25"/>
      <c r="AC37" s="26"/>
      <c r="AD37" s="25"/>
      <c r="AE37" s="26"/>
      <c r="AF37" s="25"/>
      <c r="AG37" s="26"/>
      <c r="AH37" s="25"/>
      <c r="AI37" s="26"/>
      <c r="AJ37" s="26"/>
      <c r="AK37" s="182" t="s">
        <v>0</v>
      </c>
      <c r="AL37" s="26"/>
      <c r="AM37" s="25"/>
      <c r="AN37" s="26"/>
      <c r="AO37" s="25"/>
      <c r="AP37" s="26"/>
      <c r="AQ37" s="25"/>
      <c r="AR37" s="26"/>
      <c r="AS37" s="25"/>
      <c r="AT37" s="26"/>
      <c r="AU37" s="25"/>
      <c r="AV37" s="26"/>
      <c r="AW37" s="25"/>
      <c r="AX37" s="26"/>
    </row>
    <row r="38" spans="1:50" ht="11.25">
      <c r="A38" s="25"/>
      <c r="B38" s="24"/>
      <c r="C38" s="24"/>
      <c r="D38" s="25"/>
      <c r="E38" s="25"/>
      <c r="F38" s="26"/>
      <c r="G38" s="25"/>
      <c r="H38" s="26"/>
      <c r="I38" s="26"/>
      <c r="J38" s="26"/>
      <c r="K38" s="108"/>
      <c r="L38" s="26"/>
      <c r="M38" s="26"/>
      <c r="N38" s="26"/>
      <c r="O38" s="25"/>
      <c r="P38" s="26"/>
      <c r="Q38" s="26"/>
      <c r="R38" s="26"/>
      <c r="S38" s="25"/>
      <c r="T38" s="26"/>
      <c r="U38" s="25"/>
      <c r="V38" s="26"/>
      <c r="W38" s="26"/>
      <c r="X38" s="26"/>
      <c r="Y38" s="26"/>
      <c r="Z38" s="26"/>
      <c r="AA38" s="26"/>
      <c r="AB38" s="25"/>
      <c r="AC38" s="26"/>
      <c r="AD38" s="25"/>
      <c r="AE38" s="26"/>
      <c r="AF38" s="25"/>
      <c r="AG38" s="26"/>
      <c r="AH38" s="25"/>
      <c r="AI38" s="26"/>
      <c r="AJ38" s="26"/>
      <c r="AK38" s="25"/>
      <c r="AL38" s="26"/>
      <c r="AM38" s="25"/>
      <c r="AN38" s="26"/>
      <c r="AO38" s="25"/>
      <c r="AP38" s="26"/>
      <c r="AQ38" s="25"/>
      <c r="AR38" s="26"/>
      <c r="AS38" s="25"/>
      <c r="AT38" s="26"/>
      <c r="AU38" s="25"/>
      <c r="AV38" s="26"/>
      <c r="AW38" s="25"/>
      <c r="AX38" s="26"/>
    </row>
    <row r="47" ht="11.25">
      <c r="B47" s="176"/>
    </row>
  </sheetData>
  <sheetProtection/>
  <mergeCells count="10">
    <mergeCell ref="B17:C17"/>
    <mergeCell ref="B24:C24"/>
    <mergeCell ref="B21:C21"/>
    <mergeCell ref="B29:E29"/>
    <mergeCell ref="E1:BC1"/>
    <mergeCell ref="E2:BC2"/>
    <mergeCell ref="E3:BC3"/>
    <mergeCell ref="I6:J6"/>
    <mergeCell ref="B9:C9"/>
    <mergeCell ref="B13:C13"/>
  </mergeCells>
  <printOptions horizontalCentered="1" verticalCentered="1"/>
  <pageMargins left="0.31496062992125984" right="0.11811023622047245" top="0.1968503937007874" bottom="0.11811023622047245" header="0.5118110236220472" footer="0.5118110236220472"/>
  <pageSetup horizontalDpi="600" verticalDpi="600" orientation="landscape" paperSize="8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30"/>
  <sheetViews>
    <sheetView showGridLines="0" zoomScalePageLayoutView="0" workbookViewId="0" topLeftCell="A1">
      <pane xSplit="4" ySplit="8" topLeftCell="G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Q31" sqref="Q31"/>
    </sheetView>
  </sheetViews>
  <sheetFormatPr defaultColWidth="9.140625" defaultRowHeight="12.75"/>
  <cols>
    <col min="1" max="1" width="3.7109375" style="0" customWidth="1"/>
    <col min="2" max="2" width="21.28125" style="0" customWidth="1"/>
    <col min="3" max="3" width="13.7109375" style="0" customWidth="1"/>
    <col min="4" max="4" width="5.28125" style="0" customWidth="1"/>
    <col min="5" max="5" width="3.421875" style="0" customWidth="1"/>
    <col min="6" max="6" width="4.7109375" style="0" customWidth="1"/>
    <col min="7" max="7" width="2.421875" style="0" customWidth="1"/>
    <col min="8" max="8" width="5.140625" style="0" customWidth="1"/>
    <col min="9" max="9" width="4.00390625" style="0" customWidth="1"/>
    <col min="10" max="10" width="3.7109375" style="0" customWidth="1"/>
    <col min="11" max="13" width="3.8515625" style="0" customWidth="1"/>
    <col min="14" max="14" width="5.00390625" style="0" customWidth="1"/>
    <col min="15" max="15" width="3.140625" style="0" customWidth="1"/>
    <col min="16" max="16" width="4.7109375" style="0" customWidth="1"/>
    <col min="17" max="17" width="2.57421875" style="0" customWidth="1"/>
    <col min="18" max="18" width="4.421875" style="0" customWidth="1"/>
    <col min="19" max="19" width="3.28125" style="0" customWidth="1"/>
    <col min="20" max="20" width="4.00390625" style="0" customWidth="1"/>
    <col min="21" max="21" width="2.8515625" style="0" customWidth="1"/>
    <col min="22" max="23" width="4.140625" style="0" customWidth="1"/>
    <col min="24" max="24" width="4.57421875" style="0" customWidth="1"/>
    <col min="25" max="25" width="6.140625" style="0" customWidth="1"/>
    <col min="26" max="26" width="7.140625" style="0" customWidth="1"/>
    <col min="27" max="28" width="5.140625" style="0" customWidth="1"/>
    <col min="29" max="29" width="5.57421875" style="0" customWidth="1"/>
    <col min="30" max="30" width="8.57421875" style="0" customWidth="1"/>
    <col min="31" max="31" width="3.00390625" style="0" customWidth="1"/>
    <col min="32" max="32" width="5.28125" style="0" customWidth="1"/>
    <col min="33" max="33" width="3.7109375" style="0" customWidth="1"/>
    <col min="34" max="34" width="2.8515625" style="0" customWidth="1"/>
    <col min="35" max="35" width="3.57421875" style="0" customWidth="1"/>
    <col min="36" max="36" width="5.28125" style="0" customWidth="1"/>
    <col min="37" max="37" width="4.8515625" style="0" customWidth="1"/>
    <col min="38" max="38" width="3.00390625" style="0" customWidth="1"/>
    <col min="39" max="39" width="5.28125" style="0" customWidth="1"/>
    <col min="40" max="40" width="5.140625" style="0" customWidth="1"/>
    <col min="41" max="42" width="4.57421875" style="0" customWidth="1"/>
    <col min="43" max="43" width="5.00390625" style="0" customWidth="1"/>
    <col min="44" max="44" width="3.7109375" style="0" customWidth="1"/>
    <col min="45" max="45" width="4.8515625" style="0" customWidth="1"/>
    <col min="46" max="46" width="5.28125" style="0" customWidth="1"/>
    <col min="47" max="47" width="3.140625" style="0" customWidth="1"/>
    <col min="48" max="48" width="3.421875" style="0" customWidth="1"/>
    <col min="49" max="49" width="5.421875" style="0" customWidth="1"/>
    <col min="50" max="50" width="3.28125" style="0" customWidth="1"/>
    <col min="51" max="51" width="4.7109375" style="0" customWidth="1"/>
    <col min="52" max="52" width="4.140625" style="0" customWidth="1"/>
    <col min="53" max="53" width="5.8515625" style="0" customWidth="1"/>
    <col min="54" max="54" width="5.140625" style="0" customWidth="1"/>
    <col min="55" max="55" width="22.28125" style="0" customWidth="1"/>
  </cols>
  <sheetData>
    <row r="1" spans="2:55" ht="23.25">
      <c r="B1" s="102"/>
      <c r="C1" s="1"/>
      <c r="D1" s="2"/>
      <c r="E1" s="241" t="s">
        <v>142</v>
      </c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</row>
    <row r="2" spans="2:55" ht="16.5">
      <c r="B2" s="102"/>
      <c r="C2" s="1"/>
      <c r="D2" s="2"/>
      <c r="E2" s="245" t="s">
        <v>200</v>
      </c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</row>
    <row r="3" spans="2:55" ht="17.25" thickBot="1">
      <c r="B3" s="102"/>
      <c r="C3" s="1"/>
      <c r="D3" s="2"/>
      <c r="E3" s="242" t="s">
        <v>141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</row>
    <row r="4" spans="1:55" s="110" customFormat="1" ht="13.5" customHeight="1" thickBot="1">
      <c r="A4" s="113"/>
      <c r="C4" s="111"/>
      <c r="D4" s="112"/>
      <c r="E4" s="39"/>
      <c r="F4" s="114" t="s">
        <v>82</v>
      </c>
      <c r="G4" s="40"/>
      <c r="H4" s="115"/>
      <c r="I4" s="115"/>
      <c r="J4" s="115"/>
      <c r="K4" s="115"/>
      <c r="L4" s="115"/>
      <c r="M4" s="115"/>
      <c r="N4" s="115"/>
      <c r="O4" s="116"/>
      <c r="P4" s="115"/>
      <c r="Q4" s="115"/>
      <c r="R4" s="115"/>
      <c r="S4" s="116"/>
      <c r="T4" s="115"/>
      <c r="U4" s="116"/>
      <c r="V4" s="115"/>
      <c r="W4" s="115"/>
      <c r="X4" s="115"/>
      <c r="Y4" s="117"/>
      <c r="Z4" s="118"/>
      <c r="AA4" s="119"/>
      <c r="AB4" s="57"/>
      <c r="AC4" s="120" t="s">
        <v>1</v>
      </c>
      <c r="AD4" s="40"/>
      <c r="AE4" s="115"/>
      <c r="AF4" s="116"/>
      <c r="AG4" s="115"/>
      <c r="AH4" s="116"/>
      <c r="AI4" s="115"/>
      <c r="AJ4" s="119"/>
      <c r="AK4" s="116"/>
      <c r="AL4" s="120" t="s">
        <v>2</v>
      </c>
      <c r="AM4" s="40"/>
      <c r="AN4" s="115"/>
      <c r="AO4" s="116"/>
      <c r="AP4" s="115"/>
      <c r="AQ4" s="116"/>
      <c r="AR4" s="115"/>
      <c r="AS4" s="116"/>
      <c r="AT4" s="115"/>
      <c r="AU4" s="116"/>
      <c r="AV4" s="115"/>
      <c r="AW4" s="116"/>
      <c r="AX4" s="115"/>
      <c r="AY4" s="116"/>
      <c r="AZ4" s="117"/>
      <c r="BA4" s="119"/>
      <c r="BB4" s="121"/>
      <c r="BC4" s="112"/>
    </row>
    <row r="5" spans="1:55" ht="12.75">
      <c r="A5" s="5"/>
      <c r="B5" s="6"/>
      <c r="C5" s="6"/>
      <c r="D5" s="3"/>
      <c r="E5" s="41"/>
      <c r="F5" s="9" t="s">
        <v>3</v>
      </c>
      <c r="G5" s="104" t="s">
        <v>4</v>
      </c>
      <c r="H5" s="105"/>
      <c r="I5" s="97"/>
      <c r="J5" s="9" t="s">
        <v>10</v>
      </c>
      <c r="K5" s="42" t="s">
        <v>90</v>
      </c>
      <c r="L5" s="8"/>
      <c r="M5" s="42" t="s">
        <v>80</v>
      </c>
      <c r="N5" s="8"/>
      <c r="O5" s="45"/>
      <c r="P5" s="9" t="s">
        <v>71</v>
      </c>
      <c r="Q5" s="70" t="s">
        <v>5</v>
      </c>
      <c r="R5" s="9"/>
      <c r="S5" s="43"/>
      <c r="T5" s="7" t="s">
        <v>6</v>
      </c>
      <c r="U5" s="42"/>
      <c r="V5" s="8"/>
      <c r="W5" s="43" t="s">
        <v>7</v>
      </c>
      <c r="X5" s="10"/>
      <c r="Y5" s="43" t="s">
        <v>8</v>
      </c>
      <c r="Z5" s="72"/>
      <c r="AA5" s="59"/>
      <c r="AB5" s="44"/>
      <c r="AC5" s="10" t="s">
        <v>9</v>
      </c>
      <c r="AD5" s="45"/>
      <c r="AE5" s="10" t="s">
        <v>10</v>
      </c>
      <c r="AF5" s="45"/>
      <c r="AG5" s="10" t="s">
        <v>11</v>
      </c>
      <c r="AH5" s="45"/>
      <c r="AI5" s="62" t="s">
        <v>12</v>
      </c>
      <c r="AJ5" s="59"/>
      <c r="AK5" s="44"/>
      <c r="AL5" s="11" t="s">
        <v>9</v>
      </c>
      <c r="AM5" s="45"/>
      <c r="AN5" s="11" t="s">
        <v>10</v>
      </c>
      <c r="AO5" s="45"/>
      <c r="AP5" s="11" t="s">
        <v>13</v>
      </c>
      <c r="AQ5" s="45"/>
      <c r="AR5" s="11" t="s">
        <v>14</v>
      </c>
      <c r="AS5" s="45"/>
      <c r="AT5" s="8" t="s">
        <v>15</v>
      </c>
      <c r="AU5" s="43"/>
      <c r="AV5" s="8" t="s">
        <v>16</v>
      </c>
      <c r="AW5" s="43"/>
      <c r="AX5" s="8" t="s">
        <v>17</v>
      </c>
      <c r="AY5" s="43"/>
      <c r="AZ5" s="64" t="s">
        <v>75</v>
      </c>
      <c r="BA5" s="59"/>
      <c r="BB5" s="12"/>
      <c r="BC5" s="5"/>
    </row>
    <row r="6" spans="1:55" ht="18" customHeight="1" thickBot="1">
      <c r="A6" s="3"/>
      <c r="B6" s="6"/>
      <c r="C6" s="6"/>
      <c r="D6" s="13"/>
      <c r="E6" s="76" t="s">
        <v>18</v>
      </c>
      <c r="F6" s="77"/>
      <c r="G6" s="98" t="s">
        <v>19</v>
      </c>
      <c r="H6" s="77"/>
      <c r="I6" s="243" t="s">
        <v>92</v>
      </c>
      <c r="J6" s="244"/>
      <c r="K6" s="81" t="s">
        <v>91</v>
      </c>
      <c r="L6" s="77"/>
      <c r="M6" s="81" t="s">
        <v>81</v>
      </c>
      <c r="N6" s="81"/>
      <c r="O6" s="100" t="s">
        <v>70</v>
      </c>
      <c r="P6" s="99"/>
      <c r="Q6" s="79" t="s">
        <v>20</v>
      </c>
      <c r="R6" s="80"/>
      <c r="S6" s="78" t="s">
        <v>21</v>
      </c>
      <c r="T6" s="81"/>
      <c r="U6" s="82"/>
      <c r="V6" s="77"/>
      <c r="W6" s="79" t="s">
        <v>22</v>
      </c>
      <c r="X6" s="77"/>
      <c r="Y6" s="75" t="s">
        <v>23</v>
      </c>
      <c r="Z6" s="73"/>
      <c r="AA6" s="60"/>
      <c r="AB6" s="47"/>
      <c r="AC6" s="16"/>
      <c r="AD6" s="46"/>
      <c r="AE6" s="16"/>
      <c r="AF6" s="46"/>
      <c r="AG6" s="16"/>
      <c r="AH6" s="46"/>
      <c r="AI6" s="15"/>
      <c r="AJ6" s="60"/>
      <c r="AK6" s="47"/>
      <c r="AL6" s="16"/>
      <c r="AM6" s="46"/>
      <c r="AN6" s="16"/>
      <c r="AO6" s="46" t="s">
        <v>78</v>
      </c>
      <c r="AP6" s="14"/>
      <c r="AQ6" s="46"/>
      <c r="AR6" s="14"/>
      <c r="AS6" s="46"/>
      <c r="AT6" s="14"/>
      <c r="AU6" s="46"/>
      <c r="AV6" s="15"/>
      <c r="AW6" s="101"/>
      <c r="AX6" s="15"/>
      <c r="AY6" s="46"/>
      <c r="AZ6" s="16"/>
      <c r="BA6" s="60"/>
      <c r="BB6" s="3"/>
      <c r="BC6" s="3"/>
    </row>
    <row r="7" spans="1:55" ht="96" customHeight="1">
      <c r="A7" s="69" t="s">
        <v>24</v>
      </c>
      <c r="B7" s="53" t="s">
        <v>25</v>
      </c>
      <c r="C7" s="53" t="s">
        <v>26</v>
      </c>
      <c r="D7" s="31" t="s">
        <v>27</v>
      </c>
      <c r="E7" s="30" t="s">
        <v>28</v>
      </c>
      <c r="F7" s="17" t="s">
        <v>85</v>
      </c>
      <c r="G7" s="30" t="s">
        <v>28</v>
      </c>
      <c r="H7" s="18" t="s">
        <v>86</v>
      </c>
      <c r="I7" s="48" t="s">
        <v>67</v>
      </c>
      <c r="J7" s="19" t="s">
        <v>68</v>
      </c>
      <c r="K7" s="30" t="s">
        <v>28</v>
      </c>
      <c r="L7" s="20" t="s">
        <v>91</v>
      </c>
      <c r="M7" s="30" t="s">
        <v>28</v>
      </c>
      <c r="N7" s="20" t="s">
        <v>83</v>
      </c>
      <c r="O7" s="48" t="s">
        <v>69</v>
      </c>
      <c r="P7" s="19" t="s">
        <v>84</v>
      </c>
      <c r="Q7" s="48" t="s">
        <v>29</v>
      </c>
      <c r="R7" s="19" t="s">
        <v>87</v>
      </c>
      <c r="S7" s="30" t="s">
        <v>88</v>
      </c>
      <c r="T7" s="20" t="s">
        <v>30</v>
      </c>
      <c r="U7" s="30" t="s">
        <v>88</v>
      </c>
      <c r="V7" s="20" t="s">
        <v>31</v>
      </c>
      <c r="W7" s="30" t="s">
        <v>88</v>
      </c>
      <c r="X7" s="20" t="s">
        <v>32</v>
      </c>
      <c r="Y7" s="51" t="s">
        <v>33</v>
      </c>
      <c r="Z7" s="74" t="s">
        <v>157</v>
      </c>
      <c r="AA7" s="61" t="s">
        <v>34</v>
      </c>
      <c r="AB7" s="50" t="s">
        <v>33</v>
      </c>
      <c r="AC7" s="17" t="s">
        <v>35</v>
      </c>
      <c r="AD7" s="30" t="s">
        <v>36</v>
      </c>
      <c r="AE7" s="20" t="s">
        <v>37</v>
      </c>
      <c r="AF7" s="30" t="s">
        <v>38</v>
      </c>
      <c r="AG7" s="20" t="s">
        <v>39</v>
      </c>
      <c r="AH7" s="49" t="s">
        <v>33</v>
      </c>
      <c r="AI7" s="56" t="s">
        <v>40</v>
      </c>
      <c r="AJ7" s="63" t="s">
        <v>41</v>
      </c>
      <c r="AK7" s="49" t="s">
        <v>42</v>
      </c>
      <c r="AL7" s="20" t="s">
        <v>43</v>
      </c>
      <c r="AM7" s="49" t="s">
        <v>33</v>
      </c>
      <c r="AN7" s="20" t="s">
        <v>44</v>
      </c>
      <c r="AO7" s="51" t="s">
        <v>45</v>
      </c>
      <c r="AP7" s="20" t="s">
        <v>46</v>
      </c>
      <c r="AQ7" s="51" t="s">
        <v>47</v>
      </c>
      <c r="AR7" s="20" t="s">
        <v>48</v>
      </c>
      <c r="AS7" s="51" t="s">
        <v>74</v>
      </c>
      <c r="AT7" s="20" t="s">
        <v>73</v>
      </c>
      <c r="AU7" s="51" t="s">
        <v>49</v>
      </c>
      <c r="AV7" s="20" t="s">
        <v>50</v>
      </c>
      <c r="AW7" s="49" t="s">
        <v>33</v>
      </c>
      <c r="AX7" s="20" t="s">
        <v>51</v>
      </c>
      <c r="AY7" s="49" t="s">
        <v>77</v>
      </c>
      <c r="AZ7" s="65" t="s">
        <v>76</v>
      </c>
      <c r="BA7" s="63" t="s">
        <v>52</v>
      </c>
      <c r="BB7" s="67" t="s">
        <v>53</v>
      </c>
      <c r="BC7" s="52" t="s">
        <v>54</v>
      </c>
    </row>
    <row r="8" spans="1:55" ht="15" customHeight="1" thickBot="1">
      <c r="A8" s="54"/>
      <c r="B8" s="21"/>
      <c r="C8" s="21"/>
      <c r="D8" s="83"/>
      <c r="E8" s="84"/>
      <c r="F8" s="85" t="s">
        <v>55</v>
      </c>
      <c r="G8" s="86"/>
      <c r="H8" s="85" t="s">
        <v>55</v>
      </c>
      <c r="I8" s="87"/>
      <c r="J8" s="88" t="s">
        <v>56</v>
      </c>
      <c r="K8" s="87"/>
      <c r="L8" s="107" t="s">
        <v>63</v>
      </c>
      <c r="M8" s="87"/>
      <c r="N8" s="89" t="s">
        <v>57</v>
      </c>
      <c r="O8" s="87"/>
      <c r="P8" s="88" t="s">
        <v>56</v>
      </c>
      <c r="Q8" s="87"/>
      <c r="R8" s="89" t="s">
        <v>57</v>
      </c>
      <c r="S8" s="87"/>
      <c r="T8" s="89" t="s">
        <v>59</v>
      </c>
      <c r="U8" s="87"/>
      <c r="V8" s="89" t="s">
        <v>57</v>
      </c>
      <c r="W8" s="87"/>
      <c r="X8" s="89" t="s">
        <v>58</v>
      </c>
      <c r="Y8" s="87"/>
      <c r="Z8" s="90" t="s">
        <v>60</v>
      </c>
      <c r="AA8" s="91"/>
      <c r="AB8" s="92"/>
      <c r="AC8" s="85" t="s">
        <v>61</v>
      </c>
      <c r="AD8" s="86"/>
      <c r="AE8" s="89" t="s">
        <v>62</v>
      </c>
      <c r="AF8" s="87"/>
      <c r="AG8" s="89" t="s">
        <v>57</v>
      </c>
      <c r="AH8" s="93"/>
      <c r="AI8" s="90" t="s">
        <v>61</v>
      </c>
      <c r="AJ8" s="91"/>
      <c r="AK8" s="92"/>
      <c r="AL8" s="85" t="s">
        <v>63</v>
      </c>
      <c r="AM8" s="86"/>
      <c r="AN8" s="89" t="s">
        <v>64</v>
      </c>
      <c r="AO8" s="87"/>
      <c r="AP8" s="89" t="s">
        <v>65</v>
      </c>
      <c r="AQ8" s="87"/>
      <c r="AR8" s="89" t="s">
        <v>57</v>
      </c>
      <c r="AS8" s="87"/>
      <c r="AT8" s="89" t="s">
        <v>66</v>
      </c>
      <c r="AU8" s="87"/>
      <c r="AV8" s="89" t="s">
        <v>65</v>
      </c>
      <c r="AW8" s="87"/>
      <c r="AX8" s="89" t="s">
        <v>72</v>
      </c>
      <c r="AY8" s="93"/>
      <c r="AZ8" s="90" t="s">
        <v>79</v>
      </c>
      <c r="BA8" s="91"/>
      <c r="BB8" s="94"/>
      <c r="BC8" s="95"/>
    </row>
    <row r="9" spans="1:55" ht="15" customHeight="1">
      <c r="A9" s="147"/>
      <c r="B9" s="103" t="s">
        <v>94</v>
      </c>
      <c r="C9" s="141" t="s">
        <v>56</v>
      </c>
      <c r="D9" s="126"/>
      <c r="E9" s="127"/>
      <c r="F9" s="128"/>
      <c r="G9" s="129"/>
      <c r="H9" s="128"/>
      <c r="I9" s="130"/>
      <c r="J9" s="131"/>
      <c r="K9" s="129"/>
      <c r="L9" s="131"/>
      <c r="M9" s="129"/>
      <c r="N9" s="128"/>
      <c r="O9" s="129"/>
      <c r="P9" s="131"/>
      <c r="Q9" s="129"/>
      <c r="R9" s="128"/>
      <c r="S9" s="129"/>
      <c r="T9" s="128"/>
      <c r="U9" s="129"/>
      <c r="V9" s="128"/>
      <c r="W9" s="129"/>
      <c r="X9" s="132"/>
      <c r="Y9" s="129"/>
      <c r="Z9" s="128"/>
      <c r="AA9" s="133"/>
      <c r="AB9" s="127"/>
      <c r="AC9" s="128"/>
      <c r="AD9" s="129"/>
      <c r="AE9" s="128"/>
      <c r="AF9" s="129"/>
      <c r="AG9" s="128"/>
      <c r="AH9" s="129"/>
      <c r="AI9" s="135"/>
      <c r="AJ9" s="136"/>
      <c r="AK9" s="127"/>
      <c r="AL9" s="128"/>
      <c r="AM9" s="129"/>
      <c r="AN9" s="137"/>
      <c r="AO9" s="129"/>
      <c r="AP9" s="128"/>
      <c r="AQ9" s="129"/>
      <c r="AR9" s="128"/>
      <c r="AS9" s="129"/>
      <c r="AT9" s="128"/>
      <c r="AU9" s="129"/>
      <c r="AV9" s="128"/>
      <c r="AW9" s="129"/>
      <c r="AX9" s="128"/>
      <c r="AY9" s="129"/>
      <c r="AZ9" s="137"/>
      <c r="BA9" s="138"/>
      <c r="BB9" s="139"/>
      <c r="BC9" s="195"/>
    </row>
    <row r="10" spans="1:55" ht="15" customHeight="1">
      <c r="A10" s="145">
        <v>1</v>
      </c>
      <c r="B10" s="141" t="s">
        <v>95</v>
      </c>
      <c r="C10" s="141" t="s">
        <v>96</v>
      </c>
      <c r="D10" s="126">
        <v>56</v>
      </c>
      <c r="E10" s="127">
        <v>21</v>
      </c>
      <c r="F10" s="128">
        <f aca="true" t="shared" si="0" ref="F10:F15">E10*6</f>
        <v>126</v>
      </c>
      <c r="G10" s="129"/>
      <c r="H10" s="128">
        <f aca="true" t="shared" si="1" ref="H10:H15">G10*6</f>
        <v>0</v>
      </c>
      <c r="I10" s="130">
        <v>8</v>
      </c>
      <c r="J10" s="131">
        <f aca="true" t="shared" si="2" ref="J10:J15">IF(I10&lt;=4,I10*3,12+(I10-4)*3*2/3)</f>
        <v>20</v>
      </c>
      <c r="K10" s="129">
        <v>10</v>
      </c>
      <c r="L10" s="131">
        <f aca="true" t="shared" si="3" ref="L10:L15">K10*3</f>
        <v>30</v>
      </c>
      <c r="M10" s="129"/>
      <c r="N10" s="128">
        <f aca="true" t="shared" si="4" ref="N10:N15">M10*3</f>
        <v>0</v>
      </c>
      <c r="O10" s="129"/>
      <c r="P10" s="131">
        <f aca="true" t="shared" si="5" ref="P10:P15">IF(O10&lt;=4,O10*3,12+(O10-4)*3*2/3)</f>
        <v>0</v>
      </c>
      <c r="Q10" s="129"/>
      <c r="R10" s="128">
        <f aca="true" t="shared" si="6" ref="R10:R15">Q10*3</f>
        <v>0</v>
      </c>
      <c r="S10" s="129">
        <v>5</v>
      </c>
      <c r="T10" s="128">
        <f aca="true" t="shared" si="7" ref="T10:T15">IF(S10&gt;10,20,S10*2)</f>
        <v>10</v>
      </c>
      <c r="U10" s="129">
        <v>13</v>
      </c>
      <c r="V10" s="128">
        <f aca="true" t="shared" si="8" ref="V10:V15">U10*3</f>
        <v>39</v>
      </c>
      <c r="W10" s="129">
        <v>1</v>
      </c>
      <c r="X10" s="132">
        <f aca="true" t="shared" si="9" ref="X10:X15">W10</f>
        <v>1</v>
      </c>
      <c r="Y10" s="129" t="s">
        <v>89</v>
      </c>
      <c r="Z10" s="128">
        <f aca="true" t="shared" si="10" ref="Z10:Z15">IF(Y10="si",10,0)</f>
        <v>10</v>
      </c>
      <c r="AA10" s="133">
        <f aca="true" t="shared" si="11" ref="AA10:AA15">F10+H10+J10+N10+P10+R10+T10+V10+X10+Z10+L10</f>
        <v>236</v>
      </c>
      <c r="AB10" s="127" t="s">
        <v>89</v>
      </c>
      <c r="AC10" s="128">
        <f aca="true" t="shared" si="12" ref="AC10:AC15">IF(AB10="si",6,0)</f>
        <v>6</v>
      </c>
      <c r="AD10" s="129"/>
      <c r="AE10" s="128">
        <f aca="true" t="shared" si="13" ref="AE10:AE15">AD10*4</f>
        <v>0</v>
      </c>
      <c r="AF10" s="129"/>
      <c r="AG10" s="128">
        <f aca="true" t="shared" si="14" ref="AG10:AG15">AF10*3</f>
        <v>0</v>
      </c>
      <c r="AH10" s="129"/>
      <c r="AI10" s="135">
        <f aca="true" t="shared" si="15" ref="AI10:AI15">IF(AH10="si",6,0)</f>
        <v>0</v>
      </c>
      <c r="AJ10" s="136">
        <f aca="true" t="shared" si="16" ref="AJ10:AJ15">AC10+AE10+AG10+AI10</f>
        <v>6</v>
      </c>
      <c r="AK10" s="127"/>
      <c r="AL10" s="128">
        <f aca="true" t="shared" si="17" ref="AL10:AL15">AK10*3</f>
        <v>0</v>
      </c>
      <c r="AM10" s="129" t="s">
        <v>89</v>
      </c>
      <c r="AN10" s="137">
        <f aca="true" t="shared" si="18" ref="AN10:AN15">IF(AM10="si",12,0)</f>
        <v>12</v>
      </c>
      <c r="AO10" s="129">
        <v>1</v>
      </c>
      <c r="AP10" s="128">
        <f aca="true" t="shared" si="19" ref="AP10:AP15">AO10*5</f>
        <v>5</v>
      </c>
      <c r="AQ10" s="129"/>
      <c r="AR10" s="128">
        <f aca="true" t="shared" si="20" ref="AR10:AR15">AQ10*3</f>
        <v>0</v>
      </c>
      <c r="AS10" s="129"/>
      <c r="AT10" s="128">
        <f aca="true" t="shared" si="21" ref="AT10:AT15">AS10</f>
        <v>0</v>
      </c>
      <c r="AU10" s="129"/>
      <c r="AV10" s="128">
        <f aca="true" t="shared" si="22" ref="AV10:AV15">AU10*5</f>
        <v>0</v>
      </c>
      <c r="AW10" s="129"/>
      <c r="AX10" s="128">
        <f aca="true" t="shared" si="23" ref="AX10:AX15">IF(AW10="si",5,0)</f>
        <v>0</v>
      </c>
      <c r="AY10" s="129">
        <v>1</v>
      </c>
      <c r="AZ10" s="137">
        <f aca="true" t="shared" si="24" ref="AZ10:AZ15">AY10*1</f>
        <v>1</v>
      </c>
      <c r="BA10" s="138">
        <f aca="true" t="shared" si="25" ref="BA10:BA15">AL10+AN10+AZ10+IF(AP10+AR10+AT10+AV10+AX10&gt;10,10,AP10+AR10+AT10+AV10+AX10)</f>
        <v>18</v>
      </c>
      <c r="BB10" s="139">
        <f aca="true" t="shared" si="26" ref="BB10:BB15">AA10+AJ10+BA10</f>
        <v>260</v>
      </c>
      <c r="BC10" s="195"/>
    </row>
    <row r="11" spans="1:55" ht="15" customHeight="1">
      <c r="A11" s="145">
        <v>2</v>
      </c>
      <c r="B11" s="141" t="s">
        <v>97</v>
      </c>
      <c r="C11" s="141" t="s">
        <v>98</v>
      </c>
      <c r="D11" s="126">
        <v>56</v>
      </c>
      <c r="E11" s="127">
        <v>21</v>
      </c>
      <c r="F11" s="128">
        <f t="shared" si="0"/>
        <v>126</v>
      </c>
      <c r="G11" s="129"/>
      <c r="H11" s="128">
        <f t="shared" si="1"/>
        <v>0</v>
      </c>
      <c r="I11" s="130"/>
      <c r="J11" s="131">
        <f t="shared" si="2"/>
        <v>0</v>
      </c>
      <c r="K11" s="129">
        <v>10</v>
      </c>
      <c r="L11" s="131">
        <f t="shared" si="3"/>
        <v>30</v>
      </c>
      <c r="M11" s="129"/>
      <c r="N11" s="128">
        <f t="shared" si="4"/>
        <v>0</v>
      </c>
      <c r="O11" s="129"/>
      <c r="P11" s="131">
        <f t="shared" si="5"/>
        <v>0</v>
      </c>
      <c r="Q11" s="129"/>
      <c r="R11" s="128">
        <f t="shared" si="6"/>
        <v>0</v>
      </c>
      <c r="S11" s="129">
        <v>5</v>
      </c>
      <c r="T11" s="128">
        <f t="shared" si="7"/>
        <v>10</v>
      </c>
      <c r="U11" s="129">
        <v>15</v>
      </c>
      <c r="V11" s="128">
        <f t="shared" si="8"/>
        <v>45</v>
      </c>
      <c r="W11" s="129"/>
      <c r="X11" s="132">
        <f t="shared" si="9"/>
        <v>0</v>
      </c>
      <c r="Y11" s="129" t="s">
        <v>89</v>
      </c>
      <c r="Z11" s="128">
        <f t="shared" si="10"/>
        <v>10</v>
      </c>
      <c r="AA11" s="133">
        <f t="shared" si="11"/>
        <v>221</v>
      </c>
      <c r="AB11" s="127" t="s">
        <v>89</v>
      </c>
      <c r="AC11" s="128">
        <f t="shared" si="12"/>
        <v>6</v>
      </c>
      <c r="AD11" s="129"/>
      <c r="AE11" s="128">
        <f t="shared" si="13"/>
        <v>0</v>
      </c>
      <c r="AF11" s="129"/>
      <c r="AG11" s="128">
        <f t="shared" si="14"/>
        <v>0</v>
      </c>
      <c r="AH11" s="129"/>
      <c r="AI11" s="135">
        <f t="shared" si="15"/>
        <v>0</v>
      </c>
      <c r="AJ11" s="136">
        <f t="shared" si="16"/>
        <v>6</v>
      </c>
      <c r="AK11" s="127"/>
      <c r="AL11" s="128">
        <f t="shared" si="17"/>
        <v>0</v>
      </c>
      <c r="AM11" s="129" t="s">
        <v>89</v>
      </c>
      <c r="AN11" s="137">
        <f t="shared" si="18"/>
        <v>12</v>
      </c>
      <c r="AO11" s="129"/>
      <c r="AP11" s="128">
        <f t="shared" si="19"/>
        <v>0</v>
      </c>
      <c r="AQ11" s="129"/>
      <c r="AR11" s="128">
        <f t="shared" si="20"/>
        <v>0</v>
      </c>
      <c r="AS11" s="129"/>
      <c r="AT11" s="128">
        <f t="shared" si="21"/>
        <v>0</v>
      </c>
      <c r="AU11" s="129"/>
      <c r="AV11" s="128">
        <f t="shared" si="22"/>
        <v>0</v>
      </c>
      <c r="AW11" s="129"/>
      <c r="AX11" s="128">
        <f t="shared" si="23"/>
        <v>0</v>
      </c>
      <c r="AY11" s="129">
        <v>3</v>
      </c>
      <c r="AZ11" s="137">
        <f t="shared" si="24"/>
        <v>3</v>
      </c>
      <c r="BA11" s="138">
        <f t="shared" si="25"/>
        <v>15</v>
      </c>
      <c r="BB11" s="139">
        <f t="shared" si="26"/>
        <v>242</v>
      </c>
      <c r="BC11" s="195"/>
    </row>
    <row r="12" spans="1:55" ht="15" customHeight="1">
      <c r="A12" s="145">
        <v>3</v>
      </c>
      <c r="B12" s="141" t="s">
        <v>104</v>
      </c>
      <c r="C12" s="141" t="s">
        <v>105</v>
      </c>
      <c r="D12" s="126">
        <v>52</v>
      </c>
      <c r="E12" s="127">
        <v>24</v>
      </c>
      <c r="F12" s="128">
        <f t="shared" si="0"/>
        <v>144</v>
      </c>
      <c r="G12" s="129"/>
      <c r="H12" s="128">
        <f t="shared" si="1"/>
        <v>0</v>
      </c>
      <c r="I12" s="130">
        <v>8</v>
      </c>
      <c r="J12" s="131">
        <f t="shared" si="2"/>
        <v>20</v>
      </c>
      <c r="K12" s="129"/>
      <c r="L12" s="131">
        <f t="shared" si="3"/>
        <v>0</v>
      </c>
      <c r="M12" s="129"/>
      <c r="N12" s="128">
        <f t="shared" si="4"/>
        <v>0</v>
      </c>
      <c r="O12" s="129"/>
      <c r="P12" s="131">
        <f t="shared" si="5"/>
        <v>0</v>
      </c>
      <c r="Q12" s="129"/>
      <c r="R12" s="128">
        <f t="shared" si="6"/>
        <v>0</v>
      </c>
      <c r="S12" s="129">
        <v>5</v>
      </c>
      <c r="T12" s="128">
        <f t="shared" si="7"/>
        <v>10</v>
      </c>
      <c r="U12" s="129">
        <v>11</v>
      </c>
      <c r="V12" s="128">
        <f t="shared" si="8"/>
        <v>33</v>
      </c>
      <c r="W12" s="129">
        <v>3</v>
      </c>
      <c r="X12" s="132">
        <f t="shared" si="9"/>
        <v>3</v>
      </c>
      <c r="Y12" s="129" t="s">
        <v>89</v>
      </c>
      <c r="Z12" s="128">
        <f t="shared" si="10"/>
        <v>10</v>
      </c>
      <c r="AA12" s="133">
        <f t="shared" si="11"/>
        <v>220</v>
      </c>
      <c r="AB12" s="127" t="s">
        <v>89</v>
      </c>
      <c r="AC12" s="128">
        <f t="shared" si="12"/>
        <v>6</v>
      </c>
      <c r="AD12" s="129"/>
      <c r="AE12" s="128">
        <f t="shared" si="13"/>
        <v>0</v>
      </c>
      <c r="AF12" s="129"/>
      <c r="AG12" s="128">
        <f t="shared" si="14"/>
        <v>0</v>
      </c>
      <c r="AH12" s="129"/>
      <c r="AI12" s="135">
        <f t="shared" si="15"/>
        <v>0</v>
      </c>
      <c r="AJ12" s="136">
        <f>AC12+AE12+AG12+AI12</f>
        <v>6</v>
      </c>
      <c r="AK12" s="127"/>
      <c r="AL12" s="128">
        <f t="shared" si="17"/>
        <v>0</v>
      </c>
      <c r="AM12" s="129"/>
      <c r="AN12" s="137">
        <f t="shared" si="18"/>
        <v>0</v>
      </c>
      <c r="AO12" s="129"/>
      <c r="AP12" s="128">
        <f t="shared" si="19"/>
        <v>0</v>
      </c>
      <c r="AQ12" s="129"/>
      <c r="AR12" s="128">
        <f t="shared" si="20"/>
        <v>0</v>
      </c>
      <c r="AS12" s="129">
        <v>1</v>
      </c>
      <c r="AT12" s="128">
        <f t="shared" si="21"/>
        <v>1</v>
      </c>
      <c r="AU12" s="129"/>
      <c r="AV12" s="128">
        <f t="shared" si="22"/>
        <v>0</v>
      </c>
      <c r="AW12" s="129"/>
      <c r="AX12" s="128">
        <f t="shared" si="23"/>
        <v>0</v>
      </c>
      <c r="AY12" s="129"/>
      <c r="AZ12" s="137">
        <f t="shared" si="24"/>
        <v>0</v>
      </c>
      <c r="BA12" s="138">
        <f>AL12+AN12+AZ12+IF(AP12+AR12+AT12+AV12+AX12&gt;10,10,AP12+AR12+AT12+AV12+AX12)</f>
        <v>1</v>
      </c>
      <c r="BB12" s="139">
        <f>AA12+AJ12+BA12</f>
        <v>227</v>
      </c>
      <c r="BC12" s="195"/>
    </row>
    <row r="13" spans="1:55" ht="15" customHeight="1">
      <c r="A13" s="145">
        <v>4</v>
      </c>
      <c r="B13" s="141" t="s">
        <v>99</v>
      </c>
      <c r="C13" s="141" t="s">
        <v>100</v>
      </c>
      <c r="D13" s="126">
        <v>53</v>
      </c>
      <c r="E13" s="127">
        <v>20</v>
      </c>
      <c r="F13" s="128">
        <f t="shared" si="0"/>
        <v>120</v>
      </c>
      <c r="G13" s="129"/>
      <c r="H13" s="128">
        <f t="shared" si="1"/>
        <v>0</v>
      </c>
      <c r="I13" s="130"/>
      <c r="J13" s="131">
        <f t="shared" si="2"/>
        <v>0</v>
      </c>
      <c r="K13" s="129">
        <v>11</v>
      </c>
      <c r="L13" s="131">
        <f t="shared" si="3"/>
        <v>33</v>
      </c>
      <c r="M13" s="129"/>
      <c r="N13" s="128">
        <f t="shared" si="4"/>
        <v>0</v>
      </c>
      <c r="O13" s="129"/>
      <c r="P13" s="131">
        <f t="shared" si="5"/>
        <v>0</v>
      </c>
      <c r="Q13" s="129"/>
      <c r="R13" s="128">
        <f t="shared" si="6"/>
        <v>0</v>
      </c>
      <c r="S13" s="129">
        <v>5</v>
      </c>
      <c r="T13" s="128">
        <f t="shared" si="7"/>
        <v>10</v>
      </c>
      <c r="U13" s="129">
        <v>11</v>
      </c>
      <c r="V13" s="128">
        <f t="shared" si="8"/>
        <v>33</v>
      </c>
      <c r="W13" s="129"/>
      <c r="X13" s="132">
        <f t="shared" si="9"/>
        <v>0</v>
      </c>
      <c r="Y13" s="129" t="s">
        <v>89</v>
      </c>
      <c r="Z13" s="128">
        <f t="shared" si="10"/>
        <v>10</v>
      </c>
      <c r="AA13" s="133">
        <f t="shared" si="11"/>
        <v>206</v>
      </c>
      <c r="AB13" s="127" t="s">
        <v>89</v>
      </c>
      <c r="AC13" s="128">
        <f t="shared" si="12"/>
        <v>6</v>
      </c>
      <c r="AD13" s="129"/>
      <c r="AE13" s="128">
        <f t="shared" si="13"/>
        <v>0</v>
      </c>
      <c r="AF13" s="129"/>
      <c r="AG13" s="128">
        <f t="shared" si="14"/>
        <v>0</v>
      </c>
      <c r="AH13" s="129"/>
      <c r="AI13" s="135">
        <f t="shared" si="15"/>
        <v>0</v>
      </c>
      <c r="AJ13" s="136">
        <f t="shared" si="16"/>
        <v>6</v>
      </c>
      <c r="AK13" s="127"/>
      <c r="AL13" s="128">
        <f t="shared" si="17"/>
        <v>0</v>
      </c>
      <c r="AM13" s="129" t="s">
        <v>89</v>
      </c>
      <c r="AN13" s="137">
        <f t="shared" si="18"/>
        <v>12</v>
      </c>
      <c r="AO13" s="129"/>
      <c r="AP13" s="128">
        <f t="shared" si="19"/>
        <v>0</v>
      </c>
      <c r="AQ13" s="129"/>
      <c r="AR13" s="128">
        <f t="shared" si="20"/>
        <v>0</v>
      </c>
      <c r="AS13" s="129"/>
      <c r="AT13" s="128">
        <f t="shared" si="21"/>
        <v>0</v>
      </c>
      <c r="AU13" s="129"/>
      <c r="AV13" s="128">
        <f t="shared" si="22"/>
        <v>0</v>
      </c>
      <c r="AW13" s="129"/>
      <c r="AX13" s="128">
        <f t="shared" si="23"/>
        <v>0</v>
      </c>
      <c r="AY13" s="129"/>
      <c r="AZ13" s="137">
        <f t="shared" si="24"/>
        <v>0</v>
      </c>
      <c r="BA13" s="138">
        <f t="shared" si="25"/>
        <v>12</v>
      </c>
      <c r="BB13" s="139">
        <f t="shared" si="26"/>
        <v>224</v>
      </c>
      <c r="BC13" s="195"/>
    </row>
    <row r="14" spans="1:55" ht="15" customHeight="1">
      <c r="A14" s="145">
        <v>5</v>
      </c>
      <c r="B14" s="141" t="s">
        <v>102</v>
      </c>
      <c r="C14" s="141" t="s">
        <v>103</v>
      </c>
      <c r="D14" s="126">
        <v>65</v>
      </c>
      <c r="E14" s="127">
        <v>23</v>
      </c>
      <c r="F14" s="128">
        <f t="shared" si="0"/>
        <v>138</v>
      </c>
      <c r="G14" s="129"/>
      <c r="H14" s="128">
        <f t="shared" si="1"/>
        <v>0</v>
      </c>
      <c r="I14" s="130"/>
      <c r="J14" s="131">
        <f t="shared" si="2"/>
        <v>0</v>
      </c>
      <c r="K14" s="129"/>
      <c r="L14" s="131">
        <f t="shared" si="3"/>
        <v>0</v>
      </c>
      <c r="M14" s="129"/>
      <c r="N14" s="128">
        <f t="shared" si="4"/>
        <v>0</v>
      </c>
      <c r="O14" s="129"/>
      <c r="P14" s="131">
        <f t="shared" si="5"/>
        <v>0</v>
      </c>
      <c r="Q14" s="129"/>
      <c r="R14" s="128">
        <f t="shared" si="6"/>
        <v>0</v>
      </c>
      <c r="S14" s="129">
        <v>5</v>
      </c>
      <c r="T14" s="128">
        <f t="shared" si="7"/>
        <v>10</v>
      </c>
      <c r="U14" s="129">
        <v>9</v>
      </c>
      <c r="V14" s="128">
        <f t="shared" si="8"/>
        <v>27</v>
      </c>
      <c r="W14" s="129"/>
      <c r="X14" s="132">
        <f t="shared" si="9"/>
        <v>0</v>
      </c>
      <c r="Y14" s="129" t="s">
        <v>89</v>
      </c>
      <c r="Z14" s="128">
        <f t="shared" si="10"/>
        <v>10</v>
      </c>
      <c r="AA14" s="133">
        <f t="shared" si="11"/>
        <v>185</v>
      </c>
      <c r="AB14" s="127" t="s">
        <v>89</v>
      </c>
      <c r="AC14" s="128">
        <f t="shared" si="12"/>
        <v>6</v>
      </c>
      <c r="AD14" s="129"/>
      <c r="AE14" s="128">
        <f t="shared" si="13"/>
        <v>0</v>
      </c>
      <c r="AF14" s="129">
        <v>2</v>
      </c>
      <c r="AG14" s="128">
        <f t="shared" si="14"/>
        <v>6</v>
      </c>
      <c r="AH14" s="129"/>
      <c r="AI14" s="135">
        <f t="shared" si="15"/>
        <v>0</v>
      </c>
      <c r="AJ14" s="136">
        <f t="shared" si="16"/>
        <v>12</v>
      </c>
      <c r="AK14" s="127"/>
      <c r="AL14" s="128">
        <f t="shared" si="17"/>
        <v>0</v>
      </c>
      <c r="AM14" s="129" t="s">
        <v>89</v>
      </c>
      <c r="AN14" s="137">
        <f t="shared" si="18"/>
        <v>12</v>
      </c>
      <c r="AO14" s="129"/>
      <c r="AP14" s="128">
        <f t="shared" si="19"/>
        <v>0</v>
      </c>
      <c r="AQ14" s="129"/>
      <c r="AR14" s="128">
        <f t="shared" si="20"/>
        <v>0</v>
      </c>
      <c r="AS14" s="129"/>
      <c r="AT14" s="128">
        <f t="shared" si="21"/>
        <v>0</v>
      </c>
      <c r="AU14" s="129"/>
      <c r="AV14" s="128">
        <f t="shared" si="22"/>
        <v>0</v>
      </c>
      <c r="AW14" s="129"/>
      <c r="AX14" s="128">
        <f t="shared" si="23"/>
        <v>0</v>
      </c>
      <c r="AY14" s="129"/>
      <c r="AZ14" s="137">
        <f t="shared" si="24"/>
        <v>0</v>
      </c>
      <c r="BA14" s="138">
        <f t="shared" si="25"/>
        <v>12</v>
      </c>
      <c r="BB14" s="139">
        <f t="shared" si="26"/>
        <v>209</v>
      </c>
      <c r="BC14" s="195"/>
    </row>
    <row r="15" spans="1:55" ht="15" customHeight="1">
      <c r="A15" s="145">
        <v>6</v>
      </c>
      <c r="B15" s="141" t="s">
        <v>187</v>
      </c>
      <c r="C15" s="141" t="s">
        <v>188</v>
      </c>
      <c r="D15" s="126">
        <v>55</v>
      </c>
      <c r="E15" s="127">
        <v>4</v>
      </c>
      <c r="F15" s="128">
        <f t="shared" si="0"/>
        <v>24</v>
      </c>
      <c r="G15" s="129"/>
      <c r="H15" s="128">
        <f t="shared" si="1"/>
        <v>0</v>
      </c>
      <c r="I15" s="130">
        <v>13</v>
      </c>
      <c r="J15" s="131">
        <f t="shared" si="2"/>
        <v>30</v>
      </c>
      <c r="K15" s="129"/>
      <c r="L15" s="131">
        <f t="shared" si="3"/>
        <v>0</v>
      </c>
      <c r="M15" s="129"/>
      <c r="N15" s="128">
        <f t="shared" si="4"/>
        <v>0</v>
      </c>
      <c r="O15" s="129"/>
      <c r="P15" s="131">
        <f t="shared" si="5"/>
        <v>0</v>
      </c>
      <c r="Q15" s="129"/>
      <c r="R15" s="128">
        <f t="shared" si="6"/>
        <v>0</v>
      </c>
      <c r="S15" s="129"/>
      <c r="T15" s="128">
        <f t="shared" si="7"/>
        <v>0</v>
      </c>
      <c r="U15" s="129"/>
      <c r="V15" s="128">
        <f t="shared" si="8"/>
        <v>0</v>
      </c>
      <c r="W15" s="129"/>
      <c r="X15" s="132">
        <f t="shared" si="9"/>
        <v>0</v>
      </c>
      <c r="Y15" s="129"/>
      <c r="Z15" s="128">
        <f t="shared" si="10"/>
        <v>0</v>
      </c>
      <c r="AA15" s="133">
        <f t="shared" si="11"/>
        <v>54</v>
      </c>
      <c r="AB15" s="127" t="s">
        <v>89</v>
      </c>
      <c r="AC15" s="128">
        <f t="shared" si="12"/>
        <v>6</v>
      </c>
      <c r="AD15" s="129"/>
      <c r="AE15" s="128">
        <f t="shared" si="13"/>
        <v>0</v>
      </c>
      <c r="AF15" s="129"/>
      <c r="AG15" s="128">
        <f t="shared" si="14"/>
        <v>0</v>
      </c>
      <c r="AH15" s="129"/>
      <c r="AI15" s="135">
        <f t="shared" si="15"/>
        <v>0</v>
      </c>
      <c r="AJ15" s="136">
        <f t="shared" si="16"/>
        <v>6</v>
      </c>
      <c r="AK15" s="127"/>
      <c r="AL15" s="128">
        <f t="shared" si="17"/>
        <v>0</v>
      </c>
      <c r="AM15" s="129"/>
      <c r="AN15" s="137">
        <f t="shared" si="18"/>
        <v>0</v>
      </c>
      <c r="AO15" s="129"/>
      <c r="AP15" s="128">
        <f t="shared" si="19"/>
        <v>0</v>
      </c>
      <c r="AQ15" s="129"/>
      <c r="AR15" s="128">
        <f t="shared" si="20"/>
        <v>0</v>
      </c>
      <c r="AS15" s="129"/>
      <c r="AT15" s="128">
        <f t="shared" si="21"/>
        <v>0</v>
      </c>
      <c r="AU15" s="129"/>
      <c r="AV15" s="128">
        <f t="shared" si="22"/>
        <v>0</v>
      </c>
      <c r="AW15" s="129"/>
      <c r="AX15" s="128">
        <f t="shared" si="23"/>
        <v>0</v>
      </c>
      <c r="AY15" s="129"/>
      <c r="AZ15" s="137">
        <f t="shared" si="24"/>
        <v>0</v>
      </c>
      <c r="BA15" s="138">
        <f t="shared" si="25"/>
        <v>0</v>
      </c>
      <c r="BB15" s="139">
        <f t="shared" si="26"/>
        <v>60</v>
      </c>
      <c r="BC15" s="195" t="s">
        <v>189</v>
      </c>
    </row>
    <row r="16" spans="1:55" s="124" customFormat="1" ht="12.75">
      <c r="A16" s="122"/>
      <c r="B16" s="122"/>
      <c r="C16" s="123"/>
      <c r="G16" s="122"/>
      <c r="H16" s="123"/>
      <c r="I16" s="123"/>
      <c r="J16" s="123"/>
      <c r="K16" s="125"/>
      <c r="L16" s="123"/>
      <c r="M16" s="123"/>
      <c r="N16" s="123"/>
      <c r="O16" s="122"/>
      <c r="P16" s="123"/>
      <c r="Q16" s="123"/>
      <c r="R16" s="123"/>
      <c r="S16" s="122"/>
      <c r="T16" s="123"/>
      <c r="U16" s="122"/>
      <c r="V16" s="123"/>
      <c r="W16" s="123"/>
      <c r="X16" s="123"/>
      <c r="Y16" s="123"/>
      <c r="Z16" s="123"/>
      <c r="AA16" s="123"/>
      <c r="AB16" s="122"/>
      <c r="AC16" s="123"/>
      <c r="AD16" s="122"/>
      <c r="AE16" s="123"/>
      <c r="AF16" s="122"/>
      <c r="AG16" s="123"/>
      <c r="AH16" s="122"/>
      <c r="AI16" s="123"/>
      <c r="AJ16" s="123"/>
      <c r="AK16" s="122"/>
      <c r="AL16" s="123"/>
      <c r="AM16" s="122"/>
      <c r="AN16" s="123"/>
      <c r="AO16" s="122"/>
      <c r="AP16" s="123"/>
      <c r="AQ16" s="122"/>
      <c r="AR16" s="123"/>
      <c r="AS16" s="122"/>
      <c r="AT16" s="123"/>
      <c r="AU16" s="122"/>
      <c r="AV16" s="123"/>
      <c r="AW16" s="122"/>
      <c r="AX16" s="123"/>
      <c r="BA16" s="123"/>
      <c r="BB16" s="123"/>
      <c r="BC16" s="122"/>
    </row>
    <row r="17" spans="1:55" ht="15">
      <c r="A17" s="25"/>
      <c r="B17" s="24"/>
      <c r="C17" s="24"/>
      <c r="D17" s="4"/>
      <c r="E17" s="3"/>
      <c r="F17" s="3"/>
      <c r="G17" s="3"/>
      <c r="H17" s="3"/>
      <c r="I17" s="3"/>
      <c r="J17" s="3"/>
      <c r="K17" s="10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26"/>
      <c r="AO17" s="25"/>
      <c r="AP17" s="26"/>
      <c r="AQ17" s="25"/>
      <c r="AR17" s="26"/>
      <c r="AS17" s="25"/>
      <c r="AT17" s="26"/>
      <c r="AU17" s="25"/>
      <c r="AV17" s="26"/>
      <c r="AW17" s="25"/>
      <c r="AX17" s="26"/>
      <c r="BA17" s="26"/>
      <c r="BB17" s="26"/>
      <c r="BC17" s="27"/>
    </row>
    <row r="18" spans="1:50" ht="15.75">
      <c r="A18" s="25"/>
      <c r="B18" s="25"/>
      <c r="C18" s="28" t="s">
        <v>199</v>
      </c>
      <c r="D18" s="25"/>
      <c r="E18" s="25"/>
      <c r="F18" s="25"/>
      <c r="G18" s="25"/>
      <c r="H18" s="25"/>
      <c r="I18" s="25"/>
      <c r="J18" s="25"/>
      <c r="K18" s="108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8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6"/>
      <c r="AW18" s="25"/>
      <c r="AX18" s="26"/>
    </row>
    <row r="20" spans="1:50" ht="15">
      <c r="A20" s="25"/>
      <c r="B20" s="24"/>
      <c r="C20" s="24"/>
      <c r="D20" s="25"/>
      <c r="E20" s="25"/>
      <c r="F20" s="26"/>
      <c r="G20" s="25"/>
      <c r="H20" s="26"/>
      <c r="I20" s="26"/>
      <c r="J20" s="26"/>
      <c r="K20" s="108"/>
      <c r="L20" s="26"/>
      <c r="M20" s="26"/>
      <c r="N20" s="26"/>
      <c r="O20" s="25"/>
      <c r="P20" s="26"/>
      <c r="Q20" s="26"/>
      <c r="R20" s="26"/>
      <c r="S20" s="25"/>
      <c r="T20" s="26"/>
      <c r="U20" s="25"/>
      <c r="V20" s="26"/>
      <c r="W20" s="26"/>
      <c r="X20" s="26"/>
      <c r="Y20" s="26"/>
      <c r="Z20" s="26"/>
      <c r="AA20" s="26"/>
      <c r="AB20" s="25"/>
      <c r="AC20" s="26"/>
      <c r="AD20" s="25"/>
      <c r="AE20" s="26"/>
      <c r="AF20" s="25"/>
      <c r="AG20" s="26"/>
      <c r="AH20" s="25"/>
      <c r="AI20" s="26"/>
      <c r="AJ20" s="26"/>
      <c r="AK20" s="29" t="s">
        <v>0</v>
      </c>
      <c r="AL20" s="26"/>
      <c r="AM20" s="25"/>
      <c r="AN20" s="26"/>
      <c r="AO20" s="25"/>
      <c r="AP20" s="26"/>
      <c r="AQ20" s="25"/>
      <c r="AR20" s="26"/>
      <c r="AS20" s="25"/>
      <c r="AT20" s="26"/>
      <c r="AU20" s="25"/>
      <c r="AV20" s="26"/>
      <c r="AW20" s="25"/>
      <c r="AX20" s="26"/>
    </row>
    <row r="21" spans="1:50" ht="15">
      <c r="A21" s="25"/>
      <c r="B21" s="24"/>
      <c r="C21" s="24"/>
      <c r="D21" s="25"/>
      <c r="E21" s="25"/>
      <c r="F21" s="26"/>
      <c r="G21" s="25"/>
      <c r="H21" s="26"/>
      <c r="I21" s="26"/>
      <c r="J21" s="26"/>
      <c r="K21" s="108"/>
      <c r="L21" s="26"/>
      <c r="M21" s="26"/>
      <c r="N21" s="26"/>
      <c r="O21" s="25"/>
      <c r="P21" s="26"/>
      <c r="Q21" s="26"/>
      <c r="R21" s="26"/>
      <c r="S21" s="25"/>
      <c r="T21" s="266" t="s">
        <v>202</v>
      </c>
      <c r="U21" s="25"/>
      <c r="V21" s="26"/>
      <c r="W21" s="26"/>
      <c r="X21" s="26"/>
      <c r="Y21" s="26"/>
      <c r="Z21" s="26"/>
      <c r="AA21" s="26"/>
      <c r="AB21" s="25"/>
      <c r="AC21" s="26"/>
      <c r="AD21" s="25"/>
      <c r="AE21" s="26"/>
      <c r="AF21" s="25"/>
      <c r="AG21" s="26"/>
      <c r="AH21" s="25"/>
      <c r="AI21" s="26"/>
      <c r="AJ21" s="26"/>
      <c r="AK21" s="25"/>
      <c r="AL21" s="26"/>
      <c r="AM21" s="25"/>
      <c r="AN21" s="26"/>
      <c r="AO21" s="25"/>
      <c r="AP21" s="26"/>
      <c r="AQ21" s="25"/>
      <c r="AR21" s="26"/>
      <c r="AS21" s="25"/>
      <c r="AT21" s="26"/>
      <c r="AU21" s="25"/>
      <c r="AV21" s="26"/>
      <c r="AW21" s="25"/>
      <c r="AX21" s="26"/>
    </row>
    <row r="22" ht="15">
      <c r="T22" s="110" t="s">
        <v>212</v>
      </c>
    </row>
    <row r="23" ht="15">
      <c r="T23" s="110" t="s">
        <v>213</v>
      </c>
    </row>
    <row r="30" ht="12.75">
      <c r="B30" s="109"/>
    </row>
  </sheetData>
  <sheetProtection/>
  <mergeCells count="4">
    <mergeCell ref="E1:BC1"/>
    <mergeCell ref="E3:BC3"/>
    <mergeCell ref="I6:J6"/>
    <mergeCell ref="E2:BC2"/>
  </mergeCells>
  <printOptions horizontalCentered="1" verticalCentered="1"/>
  <pageMargins left="0.5905511811023623" right="0.1968503937007874" top="0.11811023622047245" bottom="0.1968503937007874" header="0.5118110236220472" footer="0.5118110236220472"/>
  <pageSetup horizontalDpi="360" verticalDpi="360" orientation="landscape" paperSize="8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selection activeCell="L34" sqref="L34"/>
    </sheetView>
  </sheetViews>
  <sheetFormatPr defaultColWidth="9.140625" defaultRowHeight="12.75"/>
  <cols>
    <col min="1" max="1" width="3.7109375" style="0" customWidth="1"/>
    <col min="2" max="2" width="19.140625" style="0" customWidth="1"/>
    <col min="3" max="3" width="17.57421875" style="0" customWidth="1"/>
    <col min="4" max="4" width="4.140625" style="0" customWidth="1"/>
    <col min="5" max="5" width="3.421875" style="0" customWidth="1"/>
    <col min="6" max="6" width="4.7109375" style="0" customWidth="1"/>
    <col min="7" max="7" width="2.421875" style="0" customWidth="1"/>
    <col min="8" max="8" width="5.140625" style="0" customWidth="1"/>
    <col min="9" max="9" width="4.00390625" style="0" customWidth="1"/>
    <col min="10" max="10" width="4.140625" style="0" customWidth="1"/>
    <col min="11" max="13" width="3.8515625" style="0" customWidth="1"/>
    <col min="14" max="14" width="5.00390625" style="0" customWidth="1"/>
    <col min="15" max="15" width="3.140625" style="0" customWidth="1"/>
    <col min="16" max="16" width="4.7109375" style="0" customWidth="1"/>
    <col min="17" max="17" width="2.57421875" style="0" customWidth="1"/>
    <col min="18" max="18" width="4.421875" style="0" customWidth="1"/>
    <col min="19" max="19" width="3.28125" style="0" customWidth="1"/>
    <col min="20" max="20" width="4.00390625" style="0" customWidth="1"/>
    <col min="21" max="21" width="2.8515625" style="0" customWidth="1"/>
    <col min="22" max="23" width="4.140625" style="0" customWidth="1"/>
    <col min="24" max="24" width="4.57421875" style="0" customWidth="1"/>
    <col min="25" max="25" width="6.140625" style="0" customWidth="1"/>
    <col min="26" max="26" width="7.140625" style="0" customWidth="1"/>
    <col min="27" max="28" width="5.140625" style="0" customWidth="1"/>
    <col min="29" max="29" width="5.57421875" style="0" customWidth="1"/>
    <col min="30" max="30" width="8.57421875" style="0" customWidth="1"/>
    <col min="31" max="31" width="3.00390625" style="0" customWidth="1"/>
    <col min="32" max="32" width="5.28125" style="0" customWidth="1"/>
    <col min="33" max="33" width="3.7109375" style="0" customWidth="1"/>
    <col min="34" max="34" width="2.8515625" style="0" customWidth="1"/>
    <col min="35" max="35" width="3.57421875" style="0" customWidth="1"/>
    <col min="36" max="36" width="5.28125" style="0" customWidth="1"/>
    <col min="37" max="37" width="4.8515625" style="0" customWidth="1"/>
    <col min="38" max="38" width="3.00390625" style="0" customWidth="1"/>
    <col min="39" max="39" width="5.28125" style="0" customWidth="1"/>
    <col min="40" max="40" width="5.140625" style="0" customWidth="1"/>
    <col min="41" max="42" width="4.57421875" style="0" customWidth="1"/>
    <col min="43" max="43" width="5.00390625" style="0" customWidth="1"/>
    <col min="44" max="44" width="3.7109375" style="0" customWidth="1"/>
    <col min="45" max="45" width="4.8515625" style="0" customWidth="1"/>
    <col min="46" max="46" width="5.28125" style="0" customWidth="1"/>
    <col min="47" max="47" width="3.140625" style="0" customWidth="1"/>
    <col min="48" max="48" width="3.421875" style="0" customWidth="1"/>
    <col min="49" max="49" width="5.421875" style="0" customWidth="1"/>
    <col min="50" max="50" width="3.28125" style="0" customWidth="1"/>
    <col min="51" max="51" width="4.7109375" style="0" customWidth="1"/>
    <col min="52" max="52" width="4.140625" style="0" customWidth="1"/>
    <col min="53" max="53" width="5.8515625" style="0" customWidth="1"/>
    <col min="54" max="54" width="5.140625" style="0" customWidth="1"/>
    <col min="55" max="55" width="23.140625" style="0" bestFit="1" customWidth="1"/>
  </cols>
  <sheetData>
    <row r="1" spans="2:55" ht="23.25">
      <c r="B1" s="102"/>
      <c r="C1" s="1"/>
      <c r="D1" s="2"/>
      <c r="E1" s="241" t="s">
        <v>142</v>
      </c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</row>
    <row r="2" spans="2:55" ht="16.5">
      <c r="B2" s="102"/>
      <c r="C2" s="1"/>
      <c r="D2" s="2"/>
      <c r="E2" s="245" t="s">
        <v>203</v>
      </c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</row>
    <row r="3" spans="2:55" ht="17.25" thickBot="1">
      <c r="B3" s="102"/>
      <c r="C3" s="1"/>
      <c r="D3" s="2"/>
      <c r="E3" s="242" t="s">
        <v>141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</row>
    <row r="4" spans="1:55" s="110" customFormat="1" ht="13.5" customHeight="1" thickBot="1">
      <c r="A4" s="113"/>
      <c r="C4" s="111"/>
      <c r="D4" s="112"/>
      <c r="E4" s="39"/>
      <c r="F4" s="114" t="s">
        <v>82</v>
      </c>
      <c r="G4" s="40"/>
      <c r="H4" s="115"/>
      <c r="I4" s="115"/>
      <c r="J4" s="115"/>
      <c r="K4" s="115"/>
      <c r="L4" s="115"/>
      <c r="M4" s="115"/>
      <c r="N4" s="115"/>
      <c r="O4" s="116"/>
      <c r="P4" s="115"/>
      <c r="Q4" s="115"/>
      <c r="R4" s="115"/>
      <c r="S4" s="116"/>
      <c r="T4" s="115"/>
      <c r="U4" s="116"/>
      <c r="V4" s="115"/>
      <c r="W4" s="115"/>
      <c r="X4" s="115"/>
      <c r="Y4" s="117"/>
      <c r="Z4" s="118"/>
      <c r="AA4" s="119"/>
      <c r="AB4" s="57"/>
      <c r="AC4" s="120" t="s">
        <v>1</v>
      </c>
      <c r="AD4" s="40"/>
      <c r="AE4" s="115"/>
      <c r="AF4" s="116"/>
      <c r="AG4" s="115"/>
      <c r="AH4" s="116"/>
      <c r="AI4" s="115"/>
      <c r="AJ4" s="119"/>
      <c r="AK4" s="116"/>
      <c r="AL4" s="120" t="s">
        <v>2</v>
      </c>
      <c r="AM4" s="40"/>
      <c r="AN4" s="115"/>
      <c r="AO4" s="116"/>
      <c r="AP4" s="115"/>
      <c r="AQ4" s="116"/>
      <c r="AR4" s="115"/>
      <c r="AS4" s="116"/>
      <c r="AT4" s="115"/>
      <c r="AU4" s="116"/>
      <c r="AV4" s="115"/>
      <c r="AW4" s="116"/>
      <c r="AX4" s="115"/>
      <c r="AY4" s="116"/>
      <c r="AZ4" s="117"/>
      <c r="BA4" s="119"/>
      <c r="BB4" s="121"/>
      <c r="BC4" s="112"/>
    </row>
    <row r="5" spans="1:55" ht="12.75">
      <c r="A5" s="5"/>
      <c r="B5" s="6"/>
      <c r="C5" s="6"/>
      <c r="D5" s="3"/>
      <c r="E5" s="41"/>
      <c r="F5" s="9" t="s">
        <v>3</v>
      </c>
      <c r="G5" s="104" t="s">
        <v>4</v>
      </c>
      <c r="H5" s="105"/>
      <c r="I5" s="97"/>
      <c r="J5" s="9" t="s">
        <v>10</v>
      </c>
      <c r="K5" s="42" t="s">
        <v>90</v>
      </c>
      <c r="L5" s="8"/>
      <c r="M5" s="42" t="s">
        <v>80</v>
      </c>
      <c r="N5" s="8"/>
      <c r="O5" s="45"/>
      <c r="P5" s="9" t="s">
        <v>71</v>
      </c>
      <c r="Q5" s="70" t="s">
        <v>5</v>
      </c>
      <c r="R5" s="9"/>
      <c r="S5" s="43"/>
      <c r="T5" s="7" t="s">
        <v>6</v>
      </c>
      <c r="U5" s="42"/>
      <c r="V5" s="8"/>
      <c r="W5" s="43" t="s">
        <v>7</v>
      </c>
      <c r="X5" s="10"/>
      <c r="Y5" s="43" t="s">
        <v>8</v>
      </c>
      <c r="Z5" s="72"/>
      <c r="AA5" s="59"/>
      <c r="AB5" s="44"/>
      <c r="AC5" s="10" t="s">
        <v>9</v>
      </c>
      <c r="AD5" s="45"/>
      <c r="AE5" s="10" t="s">
        <v>10</v>
      </c>
      <c r="AF5" s="45"/>
      <c r="AG5" s="10" t="s">
        <v>11</v>
      </c>
      <c r="AH5" s="45"/>
      <c r="AI5" s="62" t="s">
        <v>12</v>
      </c>
      <c r="AJ5" s="59"/>
      <c r="AK5" s="44"/>
      <c r="AL5" s="11" t="s">
        <v>9</v>
      </c>
      <c r="AM5" s="45"/>
      <c r="AN5" s="11" t="s">
        <v>10</v>
      </c>
      <c r="AO5" s="45"/>
      <c r="AP5" s="11" t="s">
        <v>13</v>
      </c>
      <c r="AQ5" s="45"/>
      <c r="AR5" s="11" t="s">
        <v>14</v>
      </c>
      <c r="AS5" s="45"/>
      <c r="AT5" s="8" t="s">
        <v>15</v>
      </c>
      <c r="AU5" s="43"/>
      <c r="AV5" s="8" t="s">
        <v>16</v>
      </c>
      <c r="AW5" s="43"/>
      <c r="AX5" s="8" t="s">
        <v>17</v>
      </c>
      <c r="AY5" s="43"/>
      <c r="AZ5" s="64" t="s">
        <v>75</v>
      </c>
      <c r="BA5" s="59"/>
      <c r="BB5" s="12"/>
      <c r="BC5" s="5"/>
    </row>
    <row r="6" spans="1:55" ht="18" customHeight="1" thickBot="1">
      <c r="A6" s="3"/>
      <c r="B6" s="6"/>
      <c r="C6" s="6"/>
      <c r="D6" s="13"/>
      <c r="E6" s="76" t="s">
        <v>18</v>
      </c>
      <c r="F6" s="77"/>
      <c r="G6" s="98" t="s">
        <v>19</v>
      </c>
      <c r="H6" s="77"/>
      <c r="I6" s="243" t="s">
        <v>92</v>
      </c>
      <c r="J6" s="244"/>
      <c r="K6" s="81" t="s">
        <v>91</v>
      </c>
      <c r="L6" s="77"/>
      <c r="M6" s="81" t="s">
        <v>81</v>
      </c>
      <c r="N6" s="81"/>
      <c r="O6" s="100" t="s">
        <v>70</v>
      </c>
      <c r="P6" s="99"/>
      <c r="Q6" s="79" t="s">
        <v>20</v>
      </c>
      <c r="R6" s="80"/>
      <c r="S6" s="78" t="s">
        <v>21</v>
      </c>
      <c r="T6" s="81"/>
      <c r="U6" s="82"/>
      <c r="V6" s="77"/>
      <c r="W6" s="79" t="s">
        <v>22</v>
      </c>
      <c r="X6" s="77"/>
      <c r="Y6" s="75" t="s">
        <v>23</v>
      </c>
      <c r="Z6" s="73"/>
      <c r="AA6" s="60"/>
      <c r="AB6" s="47"/>
      <c r="AC6" s="16"/>
      <c r="AD6" s="46"/>
      <c r="AE6" s="16"/>
      <c r="AF6" s="46"/>
      <c r="AG6" s="16"/>
      <c r="AH6" s="46"/>
      <c r="AI6" s="15"/>
      <c r="AJ6" s="60"/>
      <c r="AK6" s="47"/>
      <c r="AL6" s="16"/>
      <c r="AM6" s="46"/>
      <c r="AN6" s="16"/>
      <c r="AO6" s="46" t="s">
        <v>78</v>
      </c>
      <c r="AP6" s="14"/>
      <c r="AQ6" s="46"/>
      <c r="AR6" s="14"/>
      <c r="AS6" s="46"/>
      <c r="AT6" s="14"/>
      <c r="AU6" s="46"/>
      <c r="AV6" s="15"/>
      <c r="AW6" s="101"/>
      <c r="AX6" s="15"/>
      <c r="AY6" s="46"/>
      <c r="AZ6" s="16"/>
      <c r="BA6" s="60"/>
      <c r="BB6" s="3"/>
      <c r="BC6" s="3"/>
    </row>
    <row r="7" spans="1:55" ht="96" customHeight="1">
      <c r="A7" s="69" t="s">
        <v>24</v>
      </c>
      <c r="B7" s="53" t="s">
        <v>25</v>
      </c>
      <c r="C7" s="53" t="s">
        <v>26</v>
      </c>
      <c r="D7" s="31" t="s">
        <v>27</v>
      </c>
      <c r="E7" s="30" t="s">
        <v>28</v>
      </c>
      <c r="F7" s="17" t="s">
        <v>85</v>
      </c>
      <c r="G7" s="30" t="s">
        <v>28</v>
      </c>
      <c r="H7" s="18" t="s">
        <v>86</v>
      </c>
      <c r="I7" s="48" t="s">
        <v>67</v>
      </c>
      <c r="J7" s="19" t="s">
        <v>68</v>
      </c>
      <c r="K7" s="30" t="s">
        <v>28</v>
      </c>
      <c r="L7" s="20" t="s">
        <v>91</v>
      </c>
      <c r="M7" s="30" t="s">
        <v>28</v>
      </c>
      <c r="N7" s="20" t="s">
        <v>83</v>
      </c>
      <c r="O7" s="48" t="s">
        <v>69</v>
      </c>
      <c r="P7" s="19" t="s">
        <v>84</v>
      </c>
      <c r="Q7" s="48" t="s">
        <v>29</v>
      </c>
      <c r="R7" s="19" t="s">
        <v>87</v>
      </c>
      <c r="S7" s="30" t="s">
        <v>88</v>
      </c>
      <c r="T7" s="20" t="s">
        <v>30</v>
      </c>
      <c r="U7" s="30" t="s">
        <v>88</v>
      </c>
      <c r="V7" s="20" t="s">
        <v>31</v>
      </c>
      <c r="W7" s="30" t="s">
        <v>88</v>
      </c>
      <c r="X7" s="20" t="s">
        <v>32</v>
      </c>
      <c r="Y7" s="51" t="s">
        <v>33</v>
      </c>
      <c r="Z7" s="74" t="s">
        <v>157</v>
      </c>
      <c r="AA7" s="61" t="s">
        <v>34</v>
      </c>
      <c r="AB7" s="50" t="s">
        <v>33</v>
      </c>
      <c r="AC7" s="17" t="s">
        <v>35</v>
      </c>
      <c r="AD7" s="30" t="s">
        <v>36</v>
      </c>
      <c r="AE7" s="20" t="s">
        <v>37</v>
      </c>
      <c r="AF7" s="30" t="s">
        <v>38</v>
      </c>
      <c r="AG7" s="20" t="s">
        <v>39</v>
      </c>
      <c r="AH7" s="49" t="s">
        <v>33</v>
      </c>
      <c r="AI7" s="56" t="s">
        <v>40</v>
      </c>
      <c r="AJ7" s="63" t="s">
        <v>41</v>
      </c>
      <c r="AK7" s="49" t="s">
        <v>42</v>
      </c>
      <c r="AL7" s="20" t="s">
        <v>43</v>
      </c>
      <c r="AM7" s="49" t="s">
        <v>33</v>
      </c>
      <c r="AN7" s="20" t="s">
        <v>44</v>
      </c>
      <c r="AO7" s="51" t="s">
        <v>45</v>
      </c>
      <c r="AP7" s="20" t="s">
        <v>46</v>
      </c>
      <c r="AQ7" s="51" t="s">
        <v>47</v>
      </c>
      <c r="AR7" s="20" t="s">
        <v>48</v>
      </c>
      <c r="AS7" s="51" t="s">
        <v>74</v>
      </c>
      <c r="AT7" s="20" t="s">
        <v>73</v>
      </c>
      <c r="AU7" s="51" t="s">
        <v>49</v>
      </c>
      <c r="AV7" s="20" t="s">
        <v>50</v>
      </c>
      <c r="AW7" s="49" t="s">
        <v>33</v>
      </c>
      <c r="AX7" s="20" t="s">
        <v>51</v>
      </c>
      <c r="AY7" s="49" t="s">
        <v>77</v>
      </c>
      <c r="AZ7" s="65" t="s">
        <v>76</v>
      </c>
      <c r="BA7" s="63" t="s">
        <v>52</v>
      </c>
      <c r="BB7" s="67" t="s">
        <v>53</v>
      </c>
      <c r="BC7" s="52" t="s">
        <v>54</v>
      </c>
    </row>
    <row r="8" spans="1:55" ht="14.25" customHeight="1" thickBot="1">
      <c r="A8" s="54"/>
      <c r="B8" s="21"/>
      <c r="C8" s="21"/>
      <c r="D8" s="83"/>
      <c r="E8" s="84"/>
      <c r="F8" s="85" t="s">
        <v>55</v>
      </c>
      <c r="G8" s="86"/>
      <c r="H8" s="85" t="s">
        <v>55</v>
      </c>
      <c r="I8" s="87"/>
      <c r="J8" s="88" t="s">
        <v>56</v>
      </c>
      <c r="K8" s="87"/>
      <c r="L8" s="107" t="s">
        <v>63</v>
      </c>
      <c r="M8" s="87"/>
      <c r="N8" s="89" t="s">
        <v>57</v>
      </c>
      <c r="O8" s="87"/>
      <c r="P8" s="88" t="s">
        <v>56</v>
      </c>
      <c r="Q8" s="87"/>
      <c r="R8" s="89" t="s">
        <v>57</v>
      </c>
      <c r="S8" s="87"/>
      <c r="T8" s="89" t="s">
        <v>59</v>
      </c>
      <c r="U8" s="87"/>
      <c r="V8" s="89" t="s">
        <v>57</v>
      </c>
      <c r="W8" s="87"/>
      <c r="X8" s="89" t="s">
        <v>58</v>
      </c>
      <c r="Y8" s="87"/>
      <c r="Z8" s="90" t="s">
        <v>60</v>
      </c>
      <c r="AA8" s="91"/>
      <c r="AB8" s="92"/>
      <c r="AC8" s="85" t="s">
        <v>61</v>
      </c>
      <c r="AD8" s="86"/>
      <c r="AE8" s="89" t="s">
        <v>62</v>
      </c>
      <c r="AF8" s="87"/>
      <c r="AG8" s="89" t="s">
        <v>57</v>
      </c>
      <c r="AH8" s="93"/>
      <c r="AI8" s="90" t="s">
        <v>61</v>
      </c>
      <c r="AJ8" s="91"/>
      <c r="AK8" s="92"/>
      <c r="AL8" s="85" t="s">
        <v>63</v>
      </c>
      <c r="AM8" s="86"/>
      <c r="AN8" s="89" t="s">
        <v>64</v>
      </c>
      <c r="AO8" s="87"/>
      <c r="AP8" s="89" t="s">
        <v>65</v>
      </c>
      <c r="AQ8" s="87"/>
      <c r="AR8" s="89" t="s">
        <v>57</v>
      </c>
      <c r="AS8" s="87"/>
      <c r="AT8" s="89" t="s">
        <v>66</v>
      </c>
      <c r="AU8" s="87"/>
      <c r="AV8" s="89" t="s">
        <v>65</v>
      </c>
      <c r="AW8" s="87"/>
      <c r="AX8" s="89" t="s">
        <v>72</v>
      </c>
      <c r="AY8" s="93"/>
      <c r="AZ8" s="90" t="s">
        <v>79</v>
      </c>
      <c r="BA8" s="91"/>
      <c r="BB8" s="94"/>
      <c r="BC8" s="95"/>
    </row>
    <row r="9" spans="1:55" ht="15" customHeight="1">
      <c r="A9" s="147"/>
      <c r="B9" s="103" t="s">
        <v>94</v>
      </c>
      <c r="C9" s="141"/>
      <c r="D9" s="126"/>
      <c r="E9" s="127"/>
      <c r="F9" s="128"/>
      <c r="G9" s="129"/>
      <c r="H9" s="128"/>
      <c r="I9" s="130"/>
      <c r="J9" s="131"/>
      <c r="K9" s="129"/>
      <c r="L9" s="131"/>
      <c r="M9" s="129"/>
      <c r="N9" s="128"/>
      <c r="O9" s="129"/>
      <c r="P9" s="131"/>
      <c r="Q9" s="129"/>
      <c r="R9" s="128"/>
      <c r="S9" s="129"/>
      <c r="T9" s="128"/>
      <c r="U9" s="129"/>
      <c r="V9" s="128"/>
      <c r="W9" s="129"/>
      <c r="X9" s="132"/>
      <c r="Y9" s="129"/>
      <c r="Z9" s="128"/>
      <c r="AA9" s="133"/>
      <c r="AB9" s="127"/>
      <c r="AC9" s="128"/>
      <c r="AD9" s="129"/>
      <c r="AE9" s="128"/>
      <c r="AF9" s="129"/>
      <c r="AG9" s="128"/>
      <c r="AH9" s="129"/>
      <c r="AI9" s="135"/>
      <c r="AJ9" s="136"/>
      <c r="AK9" s="127"/>
      <c r="AL9" s="128"/>
      <c r="AM9" s="129"/>
      <c r="AN9" s="137"/>
      <c r="AO9" s="129"/>
      <c r="AP9" s="128"/>
      <c r="AQ9" s="129"/>
      <c r="AR9" s="128"/>
      <c r="AS9" s="129"/>
      <c r="AT9" s="128"/>
      <c r="AU9" s="129"/>
      <c r="AV9" s="128"/>
      <c r="AW9" s="129"/>
      <c r="AX9" s="128"/>
      <c r="AY9" s="129"/>
      <c r="AZ9" s="137"/>
      <c r="BA9" s="138"/>
      <c r="BB9" s="139"/>
      <c r="BC9" s="195"/>
    </row>
    <row r="10" spans="1:55" ht="15" customHeight="1">
      <c r="A10" s="145">
        <v>1</v>
      </c>
      <c r="B10" s="141" t="s">
        <v>171</v>
      </c>
      <c r="C10" s="141" t="s">
        <v>123</v>
      </c>
      <c r="D10" s="126">
        <v>66</v>
      </c>
      <c r="E10" s="127">
        <v>5</v>
      </c>
      <c r="F10" s="128">
        <f>E10*6</f>
        <v>30</v>
      </c>
      <c r="G10" s="129"/>
      <c r="H10" s="128">
        <f>G10*6</f>
        <v>0</v>
      </c>
      <c r="I10" s="130">
        <v>12</v>
      </c>
      <c r="J10" s="131">
        <f>IF(I10&lt;=4,I10*3,12+(I10-4)*3*2/3)</f>
        <v>28</v>
      </c>
      <c r="K10" s="129"/>
      <c r="L10" s="131">
        <f>K10*3</f>
        <v>0</v>
      </c>
      <c r="M10" s="129"/>
      <c r="N10" s="128">
        <f>M10*3</f>
        <v>0</v>
      </c>
      <c r="O10" s="129"/>
      <c r="P10" s="131">
        <f>IF(O10&lt;=4,O10*3,12+(O10-4)*3*2/3)</f>
        <v>0</v>
      </c>
      <c r="Q10" s="129"/>
      <c r="R10" s="128">
        <f>Q10*3</f>
        <v>0</v>
      </c>
      <c r="S10" s="129">
        <v>1</v>
      </c>
      <c r="T10" s="128">
        <f>IF(S10&gt;10,20,S10*2)</f>
        <v>2</v>
      </c>
      <c r="U10" s="129"/>
      <c r="V10" s="128">
        <f>U10*3</f>
        <v>0</v>
      </c>
      <c r="W10" s="129"/>
      <c r="X10" s="132">
        <f>W10</f>
        <v>0</v>
      </c>
      <c r="Y10" s="129"/>
      <c r="Z10" s="128">
        <f>IF(Y10="si",10,0)</f>
        <v>0</v>
      </c>
      <c r="AA10" s="133">
        <f>F10+H10+J10+N10+P10+R10+T10+V10+X10+Z10+L10</f>
        <v>60</v>
      </c>
      <c r="AB10" s="127"/>
      <c r="AC10" s="128">
        <f>IF(AB10="si",6,0)</f>
        <v>0</v>
      </c>
      <c r="AD10" s="129"/>
      <c r="AE10" s="128">
        <f>AD10*4</f>
        <v>0</v>
      </c>
      <c r="AF10" s="129"/>
      <c r="AG10" s="128">
        <f>AF10*3</f>
        <v>0</v>
      </c>
      <c r="AH10" s="129"/>
      <c r="AI10" s="135">
        <f>IF(AH10="si",6,0)</f>
        <v>0</v>
      </c>
      <c r="AJ10" s="136">
        <f>AC10+AE10+AG10+AI10</f>
        <v>0</v>
      </c>
      <c r="AK10" s="127"/>
      <c r="AL10" s="128">
        <f>AK10*3</f>
        <v>0</v>
      </c>
      <c r="AM10" s="129"/>
      <c r="AN10" s="137">
        <f>IF(AM10="si",12,0)</f>
        <v>0</v>
      </c>
      <c r="AO10" s="129"/>
      <c r="AP10" s="128">
        <f>AO10*5</f>
        <v>0</v>
      </c>
      <c r="AQ10" s="129"/>
      <c r="AR10" s="128">
        <f>AQ10*3</f>
        <v>0</v>
      </c>
      <c r="AS10" s="129">
        <v>5</v>
      </c>
      <c r="AT10" s="128">
        <f>AS10</f>
        <v>5</v>
      </c>
      <c r="AU10" s="129">
        <v>1</v>
      </c>
      <c r="AV10" s="128">
        <f>AU10*5</f>
        <v>5</v>
      </c>
      <c r="AW10" s="129"/>
      <c r="AX10" s="128">
        <f>IF(AW10="si",5,0)</f>
        <v>0</v>
      </c>
      <c r="AY10" s="129"/>
      <c r="AZ10" s="137">
        <f>AY10*1</f>
        <v>0</v>
      </c>
      <c r="BA10" s="138">
        <f>AL10+AN10+AZ10+IF(AP10+AR10+AT10+AV10+AX10&gt;10,10,AP10+AR10+AT10+AV10+AX10)</f>
        <v>10</v>
      </c>
      <c r="BB10" s="139">
        <f>AA10+AJ10+BA10</f>
        <v>70</v>
      </c>
      <c r="BC10" s="195"/>
    </row>
    <row r="11" spans="1:55" ht="15" customHeight="1">
      <c r="A11" s="225"/>
      <c r="B11" s="198"/>
      <c r="C11" s="198"/>
      <c r="D11" s="224"/>
      <c r="E11" s="129"/>
      <c r="F11" s="137"/>
      <c r="G11" s="129"/>
      <c r="H11" s="137"/>
      <c r="I11" s="129"/>
      <c r="J11" s="211"/>
      <c r="K11" s="129"/>
      <c r="L11" s="211"/>
      <c r="M11" s="129"/>
      <c r="N11" s="137"/>
      <c r="O11" s="129"/>
      <c r="P11" s="211"/>
      <c r="Q11" s="129"/>
      <c r="R11" s="137"/>
      <c r="S11" s="129"/>
      <c r="T11" s="137"/>
      <c r="U11" s="129"/>
      <c r="V11" s="137"/>
      <c r="W11" s="129"/>
      <c r="X11" s="137"/>
      <c r="Y11" s="129"/>
      <c r="Z11" s="137"/>
      <c r="AA11" s="212"/>
      <c r="AB11" s="129"/>
      <c r="AC11" s="137"/>
      <c r="AD11" s="129"/>
      <c r="AE11" s="137"/>
      <c r="AF11" s="129"/>
      <c r="AG11" s="137"/>
      <c r="AH11" s="129"/>
      <c r="AI11" s="137"/>
      <c r="AJ11" s="212"/>
      <c r="AK11" s="129"/>
      <c r="AL11" s="137"/>
      <c r="AM11" s="129"/>
      <c r="AN11" s="137"/>
      <c r="AO11" s="129"/>
      <c r="AP11" s="137"/>
      <c r="AQ11" s="129"/>
      <c r="AR11" s="137"/>
      <c r="AS11" s="129"/>
      <c r="AT11" s="137"/>
      <c r="AU11" s="129"/>
      <c r="AV11" s="137"/>
      <c r="AW11" s="129"/>
      <c r="AX11" s="137"/>
      <c r="AY11" s="129"/>
      <c r="AZ11" s="137"/>
      <c r="BA11" s="227"/>
      <c r="BB11" s="228"/>
      <c r="BC11" s="235"/>
    </row>
    <row r="12" spans="1:55" ht="15" customHeight="1">
      <c r="A12" s="225"/>
      <c r="B12" s="198"/>
      <c r="C12" s="198"/>
      <c r="D12" s="224"/>
      <c r="E12" s="129"/>
      <c r="F12" s="128"/>
      <c r="G12" s="129"/>
      <c r="H12" s="128"/>
      <c r="I12" s="129"/>
      <c r="J12" s="131"/>
      <c r="K12" s="129"/>
      <c r="L12" s="131"/>
      <c r="M12" s="129"/>
      <c r="N12" s="128"/>
      <c r="O12" s="129"/>
      <c r="P12" s="131"/>
      <c r="Q12" s="129"/>
      <c r="R12" s="128"/>
      <c r="S12" s="129"/>
      <c r="T12" s="128"/>
      <c r="U12" s="129"/>
      <c r="V12" s="128"/>
      <c r="W12" s="129"/>
      <c r="X12" s="132"/>
      <c r="Y12" s="129"/>
      <c r="Z12" s="128"/>
      <c r="AA12" s="133"/>
      <c r="AB12" s="129"/>
      <c r="AC12" s="128"/>
      <c r="AD12" s="129"/>
      <c r="AE12" s="128"/>
      <c r="AF12" s="129"/>
      <c r="AG12" s="128"/>
      <c r="AH12" s="129"/>
      <c r="AI12" s="135"/>
      <c r="AJ12" s="136"/>
      <c r="AK12" s="129"/>
      <c r="AL12" s="128"/>
      <c r="AM12" s="129"/>
      <c r="AN12" s="137"/>
      <c r="AO12" s="129"/>
      <c r="AP12" s="128"/>
      <c r="AQ12" s="129"/>
      <c r="AR12" s="128"/>
      <c r="AS12" s="129"/>
      <c r="AT12" s="128"/>
      <c r="AU12" s="129"/>
      <c r="AV12" s="128"/>
      <c r="AW12" s="129"/>
      <c r="AX12" s="128"/>
      <c r="AY12" s="129"/>
      <c r="AZ12" s="137"/>
      <c r="BA12" s="138"/>
      <c r="BB12" s="139"/>
      <c r="BC12" s="236"/>
    </row>
    <row r="13" spans="1:55" ht="12.75">
      <c r="A13" s="225"/>
      <c r="B13" s="226" t="s">
        <v>172</v>
      </c>
      <c r="C13" s="198"/>
      <c r="D13" s="224"/>
      <c r="E13" s="129"/>
      <c r="F13" s="128"/>
      <c r="G13" s="129"/>
      <c r="H13" s="128"/>
      <c r="I13" s="129"/>
      <c r="J13" s="131"/>
      <c r="K13" s="129"/>
      <c r="L13" s="131"/>
      <c r="M13" s="129"/>
      <c r="N13" s="128"/>
      <c r="O13" s="129"/>
      <c r="P13" s="131"/>
      <c r="Q13" s="129"/>
      <c r="R13" s="128"/>
      <c r="S13" s="129"/>
      <c r="T13" s="128"/>
      <c r="U13" s="129"/>
      <c r="V13" s="128"/>
      <c r="W13" s="129"/>
      <c r="X13" s="132"/>
      <c r="Y13" s="129"/>
      <c r="Z13" s="128"/>
      <c r="AA13" s="133"/>
      <c r="AB13" s="129"/>
      <c r="AC13" s="128"/>
      <c r="AD13" s="129"/>
      <c r="AE13" s="128"/>
      <c r="AF13" s="129"/>
      <c r="AG13" s="128"/>
      <c r="AH13" s="129"/>
      <c r="AI13" s="135"/>
      <c r="AJ13" s="136"/>
      <c r="AK13" s="129"/>
      <c r="AL13" s="128"/>
      <c r="AM13" s="129"/>
      <c r="AN13" s="137"/>
      <c r="AO13" s="129"/>
      <c r="AP13" s="128"/>
      <c r="AQ13" s="129"/>
      <c r="AR13" s="128"/>
      <c r="AS13" s="129"/>
      <c r="AT13" s="128"/>
      <c r="AU13" s="129"/>
      <c r="AV13" s="128"/>
      <c r="AW13" s="129"/>
      <c r="AX13" s="128"/>
      <c r="AY13" s="129"/>
      <c r="AZ13" s="137"/>
      <c r="BA13" s="138"/>
      <c r="BB13" s="139"/>
      <c r="BC13" s="236"/>
    </row>
    <row r="14" spans="1:55" ht="14.25" customHeight="1">
      <c r="A14" s="225">
        <v>1</v>
      </c>
      <c r="B14" s="198" t="s">
        <v>173</v>
      </c>
      <c r="C14" s="198" t="s">
        <v>174</v>
      </c>
      <c r="D14" s="224">
        <v>52</v>
      </c>
      <c r="E14" s="129">
        <v>22</v>
      </c>
      <c r="F14" s="128">
        <f>E14*6</f>
        <v>132</v>
      </c>
      <c r="G14" s="129"/>
      <c r="H14" s="128">
        <f>G14*6</f>
        <v>0</v>
      </c>
      <c r="I14" s="129"/>
      <c r="J14" s="131">
        <f>IF(I14&lt;=4,I14*3,12+(I14-4)*3*2/3)</f>
        <v>0</v>
      </c>
      <c r="K14" s="129">
        <v>9</v>
      </c>
      <c r="L14" s="131">
        <f>K14*3</f>
        <v>27</v>
      </c>
      <c r="M14" s="129"/>
      <c r="N14" s="128">
        <f>M14*3</f>
        <v>0</v>
      </c>
      <c r="O14" s="129"/>
      <c r="P14" s="131">
        <f>IF(O14&lt;=4,O14*3,12+(O14-4)*3*2/3)</f>
        <v>0</v>
      </c>
      <c r="Q14" s="129"/>
      <c r="R14" s="128">
        <f>Q14*3</f>
        <v>0</v>
      </c>
      <c r="S14" s="129">
        <v>5</v>
      </c>
      <c r="T14" s="128">
        <f>IF(S14&gt;10,20,S14*2)</f>
        <v>10</v>
      </c>
      <c r="U14" s="129">
        <v>7</v>
      </c>
      <c r="V14" s="128">
        <f>U14*3</f>
        <v>21</v>
      </c>
      <c r="W14" s="129">
        <v>10</v>
      </c>
      <c r="X14" s="132">
        <f>W14</f>
        <v>10</v>
      </c>
      <c r="Y14" s="129" t="s">
        <v>89</v>
      </c>
      <c r="Z14" s="128">
        <f>IF(Y14="si",10,0)</f>
        <v>10</v>
      </c>
      <c r="AA14" s="133">
        <f>F14+H14+J14+N14+P14+R14+T14+V14+X14+Z14+L14</f>
        <v>210</v>
      </c>
      <c r="AB14" s="129" t="s">
        <v>89</v>
      </c>
      <c r="AC14" s="128">
        <f>IF(AB14="si",6,0)</f>
        <v>6</v>
      </c>
      <c r="AD14" s="129"/>
      <c r="AE14" s="128">
        <f>AD14*4</f>
        <v>0</v>
      </c>
      <c r="AF14" s="129"/>
      <c r="AG14" s="128">
        <f>AF14*3</f>
        <v>0</v>
      </c>
      <c r="AH14" s="129" t="s">
        <v>89</v>
      </c>
      <c r="AI14" s="135">
        <f>IF(AH14="si",6,0)</f>
        <v>6</v>
      </c>
      <c r="AJ14" s="136">
        <f>AC14+AE14+AG14+AI14</f>
        <v>12</v>
      </c>
      <c r="AK14" s="129"/>
      <c r="AL14" s="128">
        <f>AK14*3</f>
        <v>0</v>
      </c>
      <c r="AM14" s="129" t="s">
        <v>89</v>
      </c>
      <c r="AN14" s="137">
        <f>IF(AM14="si",12,0)</f>
        <v>12</v>
      </c>
      <c r="AO14" s="129"/>
      <c r="AP14" s="128">
        <f>AO14*5</f>
        <v>0</v>
      </c>
      <c r="AQ14" s="129"/>
      <c r="AR14" s="128">
        <f>AQ14*3</f>
        <v>0</v>
      </c>
      <c r="AS14" s="129"/>
      <c r="AT14" s="128">
        <f>AS14</f>
        <v>0</v>
      </c>
      <c r="AU14" s="129"/>
      <c r="AV14" s="128">
        <f>AU14*5</f>
        <v>0</v>
      </c>
      <c r="AW14" s="129"/>
      <c r="AX14" s="128">
        <f>IF(AW14="si",5,0)</f>
        <v>0</v>
      </c>
      <c r="AY14" s="129">
        <v>2</v>
      </c>
      <c r="AZ14" s="137">
        <f>AY14*1</f>
        <v>2</v>
      </c>
      <c r="BA14" s="138">
        <f>AL14+AN14+AZ14+IF(AP14+AR14+AT14+AV14+AX14&gt;10,10,AP14+AR14+AT14+AV14+AX14)</f>
        <v>14</v>
      </c>
      <c r="BB14" s="139">
        <f>AA14+AJ14+BA14</f>
        <v>236</v>
      </c>
      <c r="BC14" s="236"/>
    </row>
    <row r="15" spans="1:55" ht="12.75">
      <c r="A15" s="225"/>
      <c r="B15" s="198"/>
      <c r="C15" s="198"/>
      <c r="D15" s="224"/>
      <c r="E15" s="129"/>
      <c r="F15" s="128"/>
      <c r="G15" s="129"/>
      <c r="H15" s="137"/>
      <c r="I15" s="129"/>
      <c r="J15" s="211"/>
      <c r="K15" s="129"/>
      <c r="L15" s="211"/>
      <c r="M15" s="129"/>
      <c r="N15" s="137"/>
      <c r="O15" s="129"/>
      <c r="P15" s="211"/>
      <c r="Q15" s="129"/>
      <c r="R15" s="137"/>
      <c r="S15" s="129"/>
      <c r="T15" s="137"/>
      <c r="U15" s="129"/>
      <c r="V15" s="137"/>
      <c r="W15" s="129"/>
      <c r="X15" s="137"/>
      <c r="Y15" s="129"/>
      <c r="Z15" s="137"/>
      <c r="AA15" s="212"/>
      <c r="AB15" s="129"/>
      <c r="AC15" s="137"/>
      <c r="AD15" s="129"/>
      <c r="AE15" s="137"/>
      <c r="AF15" s="129"/>
      <c r="AG15" s="137"/>
      <c r="AH15" s="129"/>
      <c r="AI15" s="137"/>
      <c r="AJ15" s="212"/>
      <c r="AK15" s="129"/>
      <c r="AL15" s="137"/>
      <c r="AM15" s="129"/>
      <c r="AN15" s="137"/>
      <c r="AO15" s="129"/>
      <c r="AP15" s="137"/>
      <c r="AQ15" s="129"/>
      <c r="AR15" s="137"/>
      <c r="AS15" s="129"/>
      <c r="AT15" s="137"/>
      <c r="AU15" s="129"/>
      <c r="AV15" s="137"/>
      <c r="AW15" s="129"/>
      <c r="AX15" s="137"/>
      <c r="AY15" s="129"/>
      <c r="AZ15" s="137"/>
      <c r="BA15" s="216"/>
      <c r="BB15" s="196"/>
      <c r="BC15" s="236"/>
    </row>
    <row r="16" spans="1:256" s="213" customFormat="1" ht="12.75">
      <c r="A16" s="145"/>
      <c r="B16" s="141"/>
      <c r="C16" s="141"/>
      <c r="D16" s="215"/>
      <c r="E16" s="214"/>
      <c r="F16" s="128"/>
      <c r="G16" s="129"/>
      <c r="H16" s="137"/>
      <c r="I16" s="129"/>
      <c r="J16" s="211"/>
      <c r="K16" s="129"/>
      <c r="L16" s="211"/>
      <c r="M16" s="129"/>
      <c r="N16" s="137"/>
      <c r="O16" s="129"/>
      <c r="P16" s="211"/>
      <c r="Q16" s="129"/>
      <c r="R16" s="137"/>
      <c r="S16" s="129"/>
      <c r="T16" s="137"/>
      <c r="U16" s="129"/>
      <c r="V16" s="137"/>
      <c r="W16" s="129"/>
      <c r="X16" s="137"/>
      <c r="Y16" s="129"/>
      <c r="Z16" s="137"/>
      <c r="AA16" s="212"/>
      <c r="AB16" s="129"/>
      <c r="AC16" s="137"/>
      <c r="AD16" s="129"/>
      <c r="AE16" s="137"/>
      <c r="AF16" s="129"/>
      <c r="AG16" s="137"/>
      <c r="AH16" s="129"/>
      <c r="AI16" s="137"/>
      <c r="AJ16" s="212"/>
      <c r="AK16" s="129"/>
      <c r="AL16" s="137"/>
      <c r="AM16" s="129"/>
      <c r="AN16" s="137"/>
      <c r="AO16" s="129"/>
      <c r="AP16" s="137"/>
      <c r="AQ16" s="129"/>
      <c r="AR16" s="137"/>
      <c r="AS16" s="129"/>
      <c r="AT16" s="137"/>
      <c r="AU16" s="129"/>
      <c r="AV16" s="137"/>
      <c r="AW16" s="129"/>
      <c r="AX16" s="137"/>
      <c r="AY16" s="129"/>
      <c r="AZ16" s="137"/>
      <c r="BA16" s="217"/>
      <c r="BB16" s="218"/>
      <c r="BC16" s="195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  <c r="IU16" s="109"/>
      <c r="IV16" s="109"/>
    </row>
    <row r="17" spans="1:256" s="213" customFormat="1" ht="15" customHeight="1">
      <c r="A17" s="145"/>
      <c r="B17" s="103" t="s">
        <v>127</v>
      </c>
      <c r="C17" s="141"/>
      <c r="D17" s="215"/>
      <c r="E17" s="214"/>
      <c r="F17" s="137"/>
      <c r="G17" s="129"/>
      <c r="H17" s="137"/>
      <c r="I17" s="129"/>
      <c r="J17" s="211"/>
      <c r="K17" s="129"/>
      <c r="L17" s="211"/>
      <c r="M17" s="129"/>
      <c r="N17" s="137"/>
      <c r="O17" s="129"/>
      <c r="P17" s="211"/>
      <c r="Q17" s="129"/>
      <c r="R17" s="137"/>
      <c r="S17" s="129"/>
      <c r="T17" s="137"/>
      <c r="U17" s="129"/>
      <c r="V17" s="137"/>
      <c r="W17" s="129"/>
      <c r="X17" s="137"/>
      <c r="Y17" s="129"/>
      <c r="Z17" s="137"/>
      <c r="AA17" s="212"/>
      <c r="AB17" s="129"/>
      <c r="AC17" s="137"/>
      <c r="AD17" s="129"/>
      <c r="AE17" s="137"/>
      <c r="AF17" s="129"/>
      <c r="AG17" s="137"/>
      <c r="AH17" s="129"/>
      <c r="AI17" s="137"/>
      <c r="AJ17" s="212"/>
      <c r="AK17" s="129"/>
      <c r="AL17" s="137"/>
      <c r="AM17" s="129"/>
      <c r="AN17" s="137"/>
      <c r="AO17" s="129"/>
      <c r="AP17" s="137"/>
      <c r="AQ17" s="129"/>
      <c r="AR17" s="137"/>
      <c r="AS17" s="129"/>
      <c r="AT17" s="137"/>
      <c r="AU17" s="129"/>
      <c r="AV17" s="137"/>
      <c r="AW17" s="129"/>
      <c r="AX17" s="137"/>
      <c r="AY17" s="129"/>
      <c r="AZ17" s="137"/>
      <c r="BA17" s="217"/>
      <c r="BB17" s="218"/>
      <c r="BC17" s="195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  <c r="IT17" s="109"/>
      <c r="IU17" s="109"/>
      <c r="IV17" s="109"/>
    </row>
    <row r="18" spans="1:256" s="213" customFormat="1" ht="12.75">
      <c r="A18" s="145">
        <v>1</v>
      </c>
      <c r="B18" s="141" t="s">
        <v>193</v>
      </c>
      <c r="C18" s="141" t="s">
        <v>194</v>
      </c>
      <c r="D18" s="215">
        <v>57</v>
      </c>
      <c r="E18" s="127">
        <v>15</v>
      </c>
      <c r="F18" s="128">
        <f>E18*6</f>
        <v>90</v>
      </c>
      <c r="G18" s="129"/>
      <c r="H18" s="128">
        <f>G18*6</f>
        <v>0</v>
      </c>
      <c r="I18" s="130">
        <v>16</v>
      </c>
      <c r="J18" s="131">
        <f>IF(I18&lt;=4,I18*3,12+(I18-4)*3*2/3)</f>
        <v>36</v>
      </c>
      <c r="K18" s="129"/>
      <c r="L18" s="131">
        <f>K18*3</f>
        <v>0</v>
      </c>
      <c r="M18" s="129"/>
      <c r="N18" s="128">
        <f>M18*3</f>
        <v>0</v>
      </c>
      <c r="O18" s="129"/>
      <c r="P18" s="131">
        <f>IF(O18&lt;=4,O18*3,12+(O18-4)*3*2/3)</f>
        <v>0</v>
      </c>
      <c r="Q18" s="129"/>
      <c r="R18" s="128">
        <f>Q18*3</f>
        <v>0</v>
      </c>
      <c r="S18" s="129"/>
      <c r="T18" s="128">
        <f>IF(S18&gt;10,20,S18*2)</f>
        <v>0</v>
      </c>
      <c r="U18" s="129"/>
      <c r="V18" s="128">
        <f>U18*3</f>
        <v>0</v>
      </c>
      <c r="W18" s="129"/>
      <c r="X18" s="132">
        <f>W18</f>
        <v>0</v>
      </c>
      <c r="Y18" s="129"/>
      <c r="Z18" s="128">
        <f>IF(Y18="si",10,0)</f>
        <v>0</v>
      </c>
      <c r="AA18" s="133">
        <f>F18+H18+J18+N18+P18+R18+T18+V18+X18+Z18+L18</f>
        <v>126</v>
      </c>
      <c r="AB18" s="127" t="s">
        <v>89</v>
      </c>
      <c r="AC18" s="128">
        <f>IF(AB18="si",6,0)</f>
        <v>6</v>
      </c>
      <c r="AD18" s="129"/>
      <c r="AE18" s="128">
        <f>AD18*4</f>
        <v>0</v>
      </c>
      <c r="AF18" s="129"/>
      <c r="AG18" s="128">
        <f>AF18*3</f>
        <v>0</v>
      </c>
      <c r="AH18" s="129"/>
      <c r="AI18" s="135">
        <f>IF(AH18="si",6,0)</f>
        <v>0</v>
      </c>
      <c r="AJ18" s="136">
        <f>AC18+AE18+AG18+AI18</f>
        <v>6</v>
      </c>
      <c r="AK18" s="127"/>
      <c r="AL18" s="128">
        <f>AK18*3</f>
        <v>0</v>
      </c>
      <c r="AM18" s="129"/>
      <c r="AN18" s="137">
        <f>IF(AM18="si",12,0)</f>
        <v>0</v>
      </c>
      <c r="AO18" s="129"/>
      <c r="AP18" s="128">
        <f>AO18*5</f>
        <v>0</v>
      </c>
      <c r="AQ18" s="129"/>
      <c r="AR18" s="128">
        <f>AQ18*3</f>
        <v>0</v>
      </c>
      <c r="AS18" s="129"/>
      <c r="AT18" s="128">
        <f>AS18</f>
        <v>0</v>
      </c>
      <c r="AU18" s="129"/>
      <c r="AV18" s="128">
        <f>AU18*5</f>
        <v>0</v>
      </c>
      <c r="AW18" s="129"/>
      <c r="AX18" s="128">
        <f>IF(AW18="si",5,0)</f>
        <v>0</v>
      </c>
      <c r="AY18" s="129"/>
      <c r="AZ18" s="137">
        <v>1</v>
      </c>
      <c r="BA18" s="138">
        <f>AL18+AN18+AZ18+IF(AP18+AR18+AT18+AV18+AX18&gt;10,10,AP18+AR18+AT18+AV18+AX18)</f>
        <v>1</v>
      </c>
      <c r="BB18" s="139">
        <f>AA18+AJ18+BA18</f>
        <v>133</v>
      </c>
      <c r="BC18" s="195" t="s">
        <v>195</v>
      </c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09"/>
      <c r="IT18" s="109"/>
      <c r="IU18" s="109"/>
      <c r="IV18" s="109"/>
    </row>
    <row r="19" spans="1:256" s="213" customFormat="1" ht="12.75">
      <c r="A19" s="145"/>
      <c r="B19" s="141"/>
      <c r="C19" s="141"/>
      <c r="D19" s="215"/>
      <c r="E19" s="214"/>
      <c r="F19" s="137"/>
      <c r="G19" s="129"/>
      <c r="H19" s="137"/>
      <c r="I19" s="129"/>
      <c r="J19" s="211"/>
      <c r="K19" s="129"/>
      <c r="L19" s="211"/>
      <c r="M19" s="129"/>
      <c r="N19" s="137"/>
      <c r="O19" s="129"/>
      <c r="P19" s="211"/>
      <c r="Q19" s="129"/>
      <c r="R19" s="137"/>
      <c r="S19" s="129"/>
      <c r="T19" s="137"/>
      <c r="U19" s="129"/>
      <c r="V19" s="137"/>
      <c r="W19" s="129"/>
      <c r="X19" s="137"/>
      <c r="Y19" s="129"/>
      <c r="Z19" s="137"/>
      <c r="AA19" s="212"/>
      <c r="AB19" s="129"/>
      <c r="AC19" s="137"/>
      <c r="AD19" s="129"/>
      <c r="AE19" s="137"/>
      <c r="AF19" s="129"/>
      <c r="AG19" s="137"/>
      <c r="AH19" s="129"/>
      <c r="AI19" s="137"/>
      <c r="AJ19" s="212"/>
      <c r="AK19" s="129"/>
      <c r="AL19" s="137"/>
      <c r="AM19" s="129"/>
      <c r="AN19" s="137"/>
      <c r="AO19" s="129"/>
      <c r="AP19" s="137"/>
      <c r="AQ19" s="129"/>
      <c r="AR19" s="137"/>
      <c r="AS19" s="129"/>
      <c r="AT19" s="137"/>
      <c r="AU19" s="129"/>
      <c r="AV19" s="137"/>
      <c r="AW19" s="129"/>
      <c r="AX19" s="137"/>
      <c r="AY19" s="129"/>
      <c r="AZ19" s="137"/>
      <c r="BA19" s="217"/>
      <c r="BB19" s="218"/>
      <c r="BC19" s="195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  <c r="IT19" s="109"/>
      <c r="IU19" s="109"/>
      <c r="IV19" s="109"/>
    </row>
    <row r="20" spans="1:256" s="213" customFormat="1" ht="12.75">
      <c r="A20" s="145"/>
      <c r="B20" s="141"/>
      <c r="C20" s="141"/>
      <c r="D20" s="215"/>
      <c r="E20" s="214"/>
      <c r="F20" s="137"/>
      <c r="G20" s="129"/>
      <c r="H20" s="137"/>
      <c r="I20" s="129"/>
      <c r="J20" s="211"/>
      <c r="K20" s="129"/>
      <c r="L20" s="211"/>
      <c r="M20" s="129"/>
      <c r="N20" s="137"/>
      <c r="O20" s="129"/>
      <c r="P20" s="211"/>
      <c r="Q20" s="129"/>
      <c r="R20" s="137"/>
      <c r="S20" s="129"/>
      <c r="T20" s="137"/>
      <c r="U20" s="129"/>
      <c r="V20" s="137"/>
      <c r="W20" s="129"/>
      <c r="X20" s="137"/>
      <c r="Y20" s="129"/>
      <c r="Z20" s="137"/>
      <c r="AA20" s="212"/>
      <c r="AB20" s="129"/>
      <c r="AC20" s="137"/>
      <c r="AD20" s="129"/>
      <c r="AE20" s="137"/>
      <c r="AF20" s="129"/>
      <c r="AG20" s="137"/>
      <c r="AH20" s="129"/>
      <c r="AI20" s="137"/>
      <c r="AJ20" s="212"/>
      <c r="AK20" s="129"/>
      <c r="AL20" s="137"/>
      <c r="AM20" s="129"/>
      <c r="AN20" s="137"/>
      <c r="AO20" s="129"/>
      <c r="AP20" s="137"/>
      <c r="AQ20" s="129"/>
      <c r="AR20" s="137"/>
      <c r="AS20" s="129"/>
      <c r="AT20" s="137"/>
      <c r="AU20" s="129"/>
      <c r="AV20" s="137"/>
      <c r="AW20" s="129"/>
      <c r="AX20" s="137"/>
      <c r="AY20" s="129"/>
      <c r="AZ20" s="137"/>
      <c r="BA20" s="217"/>
      <c r="BB20" s="218"/>
      <c r="BC20" s="195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09"/>
      <c r="IT20" s="109"/>
      <c r="IU20" s="109"/>
      <c r="IV20" s="109"/>
    </row>
    <row r="21" spans="1:216" s="124" customFormat="1" ht="12.75">
      <c r="A21" s="145" t="s">
        <v>56</v>
      </c>
      <c r="B21" s="103" t="s">
        <v>175</v>
      </c>
      <c r="C21" s="141"/>
      <c r="D21" s="215"/>
      <c r="E21" s="214"/>
      <c r="F21" s="137"/>
      <c r="G21" s="129"/>
      <c r="H21" s="137"/>
      <c r="I21" s="129"/>
      <c r="J21" s="211"/>
      <c r="K21" s="129"/>
      <c r="L21" s="211"/>
      <c r="M21" s="129"/>
      <c r="N21" s="137"/>
      <c r="O21" s="129"/>
      <c r="P21" s="211"/>
      <c r="Q21" s="129"/>
      <c r="R21" s="137"/>
      <c r="S21" s="129"/>
      <c r="T21" s="137"/>
      <c r="U21" s="129"/>
      <c r="V21" s="137"/>
      <c r="W21" s="129"/>
      <c r="X21" s="137"/>
      <c r="Y21" s="129"/>
      <c r="Z21" s="137"/>
      <c r="AA21" s="212"/>
      <c r="AB21" s="129"/>
      <c r="AC21" s="137"/>
      <c r="AD21" s="129"/>
      <c r="AE21" s="137"/>
      <c r="AF21" s="129"/>
      <c r="AG21" s="137"/>
      <c r="AH21" s="129"/>
      <c r="AI21" s="137"/>
      <c r="AJ21" s="212"/>
      <c r="AK21" s="129"/>
      <c r="AL21" s="137"/>
      <c r="AM21" s="129"/>
      <c r="AN21" s="137"/>
      <c r="AO21" s="129"/>
      <c r="AP21" s="137"/>
      <c r="AQ21" s="129"/>
      <c r="AR21" s="137"/>
      <c r="AS21" s="129"/>
      <c r="AT21" s="137"/>
      <c r="AU21" s="129"/>
      <c r="AV21" s="137"/>
      <c r="AW21" s="129"/>
      <c r="AX21" s="137"/>
      <c r="AY21" s="129"/>
      <c r="AZ21" s="137"/>
      <c r="BA21" s="217"/>
      <c r="BB21" s="218"/>
      <c r="BC21" s="195"/>
      <c r="EH21" s="219"/>
      <c r="EI21" s="219"/>
      <c r="EJ21" s="219"/>
      <c r="EK21" s="219"/>
      <c r="EL21" s="219"/>
      <c r="EM21" s="219"/>
      <c r="EN21" s="219"/>
      <c r="EO21" s="219"/>
      <c r="EP21" s="219"/>
      <c r="EQ21" s="219"/>
      <c r="ER21" s="219"/>
      <c r="ES21" s="219"/>
      <c r="ET21" s="219"/>
      <c r="EU21" s="219"/>
      <c r="EV21" s="219"/>
      <c r="EW21" s="219"/>
      <c r="EX21" s="219"/>
      <c r="EY21" s="219"/>
      <c r="EZ21" s="219"/>
      <c r="FA21" s="219"/>
      <c r="FB21" s="219"/>
      <c r="FC21" s="219"/>
      <c r="FD21" s="219"/>
      <c r="FE21" s="219"/>
      <c r="FF21" s="219"/>
      <c r="FG21" s="219"/>
      <c r="FH21" s="219"/>
      <c r="FI21" s="219"/>
      <c r="FJ21" s="219"/>
      <c r="FK21" s="219"/>
      <c r="FL21" s="219"/>
      <c r="FM21" s="219"/>
      <c r="FN21" s="219"/>
      <c r="FO21" s="219"/>
      <c r="FP21" s="219"/>
      <c r="FQ21" s="219"/>
      <c r="FR21" s="219"/>
      <c r="FS21" s="219"/>
      <c r="FT21" s="219"/>
      <c r="FU21" s="219"/>
      <c r="FV21" s="219"/>
      <c r="FW21" s="219"/>
      <c r="FX21" s="219"/>
      <c r="FY21" s="219"/>
      <c r="FZ21" s="219"/>
      <c r="GA21" s="219"/>
      <c r="GB21" s="219"/>
      <c r="GC21" s="219"/>
      <c r="GD21" s="219"/>
      <c r="GE21" s="219"/>
      <c r="GF21" s="219"/>
      <c r="GG21" s="219"/>
      <c r="GH21" s="219"/>
      <c r="GI21" s="219"/>
      <c r="GJ21" s="219"/>
      <c r="GK21" s="219"/>
      <c r="GL21" s="219"/>
      <c r="GM21" s="219"/>
      <c r="GN21" s="219"/>
      <c r="GO21" s="219"/>
      <c r="GP21" s="219"/>
      <c r="GQ21" s="219"/>
      <c r="GR21" s="219"/>
      <c r="GS21" s="219"/>
      <c r="GT21" s="219"/>
      <c r="GU21" s="219"/>
      <c r="GV21" s="219"/>
      <c r="GW21" s="219"/>
      <c r="GX21" s="219"/>
      <c r="GY21" s="219"/>
      <c r="GZ21" s="219"/>
      <c r="HA21" s="219"/>
      <c r="HB21" s="219"/>
      <c r="HC21" s="219"/>
      <c r="HD21" s="219"/>
      <c r="HE21" s="219"/>
      <c r="HF21" s="219"/>
      <c r="HG21" s="219"/>
      <c r="HH21" s="219"/>
    </row>
    <row r="22" spans="1:55" ht="12.75">
      <c r="A22" s="142">
        <v>1</v>
      </c>
      <c r="B22" s="141" t="s">
        <v>113</v>
      </c>
      <c r="C22" s="141" t="s">
        <v>114</v>
      </c>
      <c r="D22" s="126">
        <v>62</v>
      </c>
      <c r="E22" s="127">
        <v>10</v>
      </c>
      <c r="F22" s="128">
        <f>E22*6</f>
        <v>60</v>
      </c>
      <c r="G22" s="129"/>
      <c r="H22" s="128">
        <f>G22*6</f>
        <v>0</v>
      </c>
      <c r="I22" s="130">
        <v>6</v>
      </c>
      <c r="J22" s="131">
        <f>IF(I22&lt;=4,I22*3,12+(I22-4)*3*2/3)</f>
        <v>16</v>
      </c>
      <c r="K22" s="129"/>
      <c r="L22" s="131">
        <f>K22*3</f>
        <v>0</v>
      </c>
      <c r="M22" s="129"/>
      <c r="N22" s="128">
        <f>M22*3</f>
        <v>0</v>
      </c>
      <c r="O22" s="129"/>
      <c r="P22" s="131">
        <f>IF(O22&lt;=4,O22*3,12+(O22-4)*3*2/3)</f>
        <v>0</v>
      </c>
      <c r="Q22" s="129"/>
      <c r="R22" s="128">
        <f>Q22*3</f>
        <v>0</v>
      </c>
      <c r="S22" s="129">
        <v>5</v>
      </c>
      <c r="T22" s="128">
        <f>IF(S22&gt;10,20,S22*2)</f>
        <v>10</v>
      </c>
      <c r="U22" s="129">
        <v>4</v>
      </c>
      <c r="V22" s="128">
        <f>U22*3</f>
        <v>12</v>
      </c>
      <c r="W22" s="129">
        <v>1</v>
      </c>
      <c r="X22" s="132">
        <f>W22</f>
        <v>1</v>
      </c>
      <c r="Y22" s="129" t="s">
        <v>89</v>
      </c>
      <c r="Z22" s="128">
        <f>IF(Y22="si",10,0)</f>
        <v>10</v>
      </c>
      <c r="AA22" s="133">
        <f>F22+H22+J22+N22+P22+R22+T22+V22+X22+Z22+L22</f>
        <v>109</v>
      </c>
      <c r="AB22" s="127"/>
      <c r="AC22" s="128">
        <f>IF(AB22="si",6,0)</f>
        <v>0</v>
      </c>
      <c r="AD22" s="129"/>
      <c r="AE22" s="128">
        <f>AD22*4</f>
        <v>0</v>
      </c>
      <c r="AF22" s="129"/>
      <c r="AG22" s="128">
        <f>AF22*3</f>
        <v>0</v>
      </c>
      <c r="AH22" s="129"/>
      <c r="AI22" s="135">
        <f>IF(AH22="si",6,0)</f>
        <v>0</v>
      </c>
      <c r="AJ22" s="136">
        <f>AC22+AE22+AG22+AI22</f>
        <v>0</v>
      </c>
      <c r="AK22" s="127"/>
      <c r="AL22" s="128">
        <f>AK22*3</f>
        <v>0</v>
      </c>
      <c r="AM22" s="129" t="s">
        <v>89</v>
      </c>
      <c r="AN22" s="137">
        <f>IF(AM22="si",12,0)</f>
        <v>12</v>
      </c>
      <c r="AO22" s="129"/>
      <c r="AP22" s="128">
        <f>AO22*5</f>
        <v>0</v>
      </c>
      <c r="AQ22" s="129"/>
      <c r="AR22" s="128">
        <f>AQ22*3</f>
        <v>0</v>
      </c>
      <c r="AS22" s="129">
        <v>1</v>
      </c>
      <c r="AT22" s="128">
        <f>AS22</f>
        <v>1</v>
      </c>
      <c r="AU22" s="129"/>
      <c r="AV22" s="128">
        <f>AU22*5</f>
        <v>0</v>
      </c>
      <c r="AW22" s="129"/>
      <c r="AX22" s="128">
        <f>IF(AW22="si",5,0)</f>
        <v>0</v>
      </c>
      <c r="AY22" s="129"/>
      <c r="AZ22" s="137">
        <f>AY22*1</f>
        <v>0</v>
      </c>
      <c r="BA22" s="138">
        <f>AL22+AN22+AZ22+IF(AP22+AR22+AT22+AV22+AX22&gt;10,10,AP22+AR22+AT22+AV22+AX22)</f>
        <v>13</v>
      </c>
      <c r="BB22" s="139">
        <f>AA22+AJ22+BA22</f>
        <v>122</v>
      </c>
      <c r="BC22" s="221"/>
    </row>
    <row r="23" spans="1:55" ht="12.75">
      <c r="A23" s="147"/>
      <c r="B23" s="141"/>
      <c r="C23" s="141"/>
      <c r="D23" s="215"/>
      <c r="E23" s="214"/>
      <c r="F23" s="137"/>
      <c r="G23" s="129"/>
      <c r="H23" s="137"/>
      <c r="I23" s="129"/>
      <c r="J23" s="211"/>
      <c r="K23" s="129"/>
      <c r="L23" s="211"/>
      <c r="M23" s="129"/>
      <c r="N23" s="137"/>
      <c r="O23" s="129"/>
      <c r="P23" s="211"/>
      <c r="Q23" s="129"/>
      <c r="R23" s="137"/>
      <c r="S23" s="129"/>
      <c r="T23" s="137"/>
      <c r="U23" s="129"/>
      <c r="V23" s="137"/>
      <c r="W23" s="129"/>
      <c r="X23" s="137"/>
      <c r="Y23" s="129"/>
      <c r="Z23" s="137"/>
      <c r="AA23" s="212"/>
      <c r="AB23" s="129"/>
      <c r="AC23" s="137"/>
      <c r="AD23" s="129"/>
      <c r="AE23" s="137"/>
      <c r="AF23" s="129"/>
      <c r="AG23" s="137"/>
      <c r="AH23" s="129"/>
      <c r="AI23" s="137"/>
      <c r="AJ23" s="212"/>
      <c r="AK23" s="129"/>
      <c r="AL23" s="137"/>
      <c r="AM23" s="129"/>
      <c r="AN23" s="137"/>
      <c r="AO23" s="129"/>
      <c r="AP23" s="137"/>
      <c r="AQ23" s="129"/>
      <c r="AR23" s="137"/>
      <c r="AS23" s="129"/>
      <c r="AT23" s="137"/>
      <c r="AU23" s="129"/>
      <c r="AV23" s="137"/>
      <c r="AW23" s="129"/>
      <c r="AX23" s="137"/>
      <c r="AY23" s="129"/>
      <c r="AZ23" s="137"/>
      <c r="BA23" s="217"/>
      <c r="BB23" s="218"/>
      <c r="BC23" s="195"/>
    </row>
    <row r="24" spans="1:50" ht="15">
      <c r="A24" s="25"/>
      <c r="B24" s="24"/>
      <c r="C24" s="24"/>
      <c r="D24" s="25"/>
      <c r="E24" s="25"/>
      <c r="F24" s="26"/>
      <c r="G24" s="25"/>
      <c r="H24" s="26"/>
      <c r="I24" s="26"/>
      <c r="J24" s="26"/>
      <c r="K24" s="108"/>
      <c r="L24" s="26"/>
      <c r="M24" s="26"/>
      <c r="N24" s="26"/>
      <c r="O24" s="25"/>
      <c r="P24" s="26"/>
      <c r="Q24" s="26"/>
      <c r="R24" s="26"/>
      <c r="S24" s="25"/>
      <c r="T24" s="26"/>
      <c r="U24" s="25"/>
      <c r="V24" s="26"/>
      <c r="W24" s="26"/>
      <c r="X24" s="26"/>
      <c r="Y24" s="26"/>
      <c r="Z24" s="26"/>
      <c r="AA24" s="26"/>
      <c r="AB24" s="25"/>
      <c r="AC24" s="26"/>
      <c r="AD24" s="25"/>
      <c r="AE24" s="26"/>
      <c r="AF24" s="25"/>
      <c r="AG24" s="26"/>
      <c r="AH24" s="25"/>
      <c r="AI24" s="26"/>
      <c r="AJ24" s="26"/>
      <c r="AK24" s="29" t="s">
        <v>0</v>
      </c>
      <c r="AL24" s="26"/>
      <c r="AM24" s="25"/>
      <c r="AN24" s="26"/>
      <c r="AO24" s="25"/>
      <c r="AP24" s="26"/>
      <c r="AQ24" s="25"/>
      <c r="AR24" s="26"/>
      <c r="AS24" s="25"/>
      <c r="AT24" s="26"/>
      <c r="AU24" s="25"/>
      <c r="AV24" s="26"/>
      <c r="AW24" s="25"/>
      <c r="AX24" s="26"/>
    </row>
    <row r="25" spans="1:50" ht="12.75">
      <c r="A25" s="25"/>
      <c r="B25" s="24"/>
      <c r="C25" s="24"/>
      <c r="D25" s="25"/>
      <c r="E25" s="25"/>
      <c r="F25" s="26"/>
      <c r="G25" s="25"/>
      <c r="H25" s="26"/>
      <c r="I25" s="26"/>
      <c r="J25" s="26"/>
      <c r="K25" s="108"/>
      <c r="L25" s="26"/>
      <c r="M25" s="26"/>
      <c r="N25" s="26"/>
      <c r="O25" s="25"/>
      <c r="P25" s="26"/>
      <c r="Q25" s="26"/>
      <c r="R25" s="26"/>
      <c r="S25" s="25"/>
      <c r="T25" s="26"/>
      <c r="U25" s="25"/>
      <c r="V25" s="26"/>
      <c r="W25" s="26"/>
      <c r="X25" s="26"/>
      <c r="Y25" s="26"/>
      <c r="Z25" s="26"/>
      <c r="AA25" s="26"/>
      <c r="AB25" s="25"/>
      <c r="AC25" s="26"/>
      <c r="AD25" s="25"/>
      <c r="AE25" s="26"/>
      <c r="AF25" s="25"/>
      <c r="AG25" s="26"/>
      <c r="AH25" s="25"/>
      <c r="AI25" s="26"/>
      <c r="AJ25" s="26"/>
      <c r="AK25" s="25"/>
      <c r="AL25" s="26"/>
      <c r="AM25" s="25"/>
      <c r="AN25" s="26"/>
      <c r="AO25" s="25"/>
      <c r="AP25" s="26"/>
      <c r="AQ25" s="25"/>
      <c r="AR25" s="26"/>
      <c r="AS25" s="25"/>
      <c r="AT25" s="26"/>
      <c r="AU25" s="25"/>
      <c r="AV25" s="26"/>
      <c r="AW25" s="25"/>
      <c r="AX25" s="26"/>
    </row>
    <row r="27" spans="3:16" ht="15">
      <c r="C27" s="220" t="s">
        <v>199</v>
      </c>
      <c r="P27" s="265" t="s">
        <v>204</v>
      </c>
    </row>
    <row r="34" ht="12.75">
      <c r="B34" s="109"/>
    </row>
  </sheetData>
  <sheetProtection/>
  <mergeCells count="4">
    <mergeCell ref="E1:BC1"/>
    <mergeCell ref="E2:BC2"/>
    <mergeCell ref="E3:BC3"/>
    <mergeCell ref="I6:J6"/>
  </mergeCells>
  <printOptions horizontalCentered="1" verticalCentered="1"/>
  <pageMargins left="0.31496062992125984" right="0.11811023622047245" top="0.1968503937007874" bottom="0.1968503937007874" header="0.5118110236220472" footer="0.5118110236220472"/>
  <pageSetup horizontalDpi="600" verticalDpi="600" orientation="landscape" paperSize="8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3.7109375" style="0" customWidth="1"/>
    <col min="2" max="2" width="19.140625" style="0" customWidth="1"/>
    <col min="3" max="3" width="15.7109375" style="0" customWidth="1"/>
    <col min="4" max="4" width="5.28125" style="0" customWidth="1"/>
    <col min="5" max="5" width="3.421875" style="0" customWidth="1"/>
    <col min="6" max="6" width="4.7109375" style="0" customWidth="1"/>
    <col min="7" max="7" width="2.421875" style="0" customWidth="1"/>
    <col min="8" max="8" width="5.140625" style="0" customWidth="1"/>
    <col min="9" max="9" width="3.7109375" style="0" customWidth="1"/>
    <col min="10" max="10" width="4.28125" style="0" customWidth="1"/>
    <col min="11" max="25" width="3.8515625" style="0" customWidth="1"/>
    <col min="26" max="27" width="4.7109375" style="0" customWidth="1"/>
    <col min="28" max="28" width="3.8515625" style="0" customWidth="1"/>
    <col min="29" max="29" width="4.28125" style="0" customWidth="1"/>
    <col min="30" max="52" width="3.8515625" style="0" customWidth="1"/>
    <col min="53" max="53" width="4.7109375" style="0" customWidth="1"/>
    <col min="54" max="54" width="5.7109375" style="0" customWidth="1"/>
    <col min="55" max="55" width="24.00390625" style="0" customWidth="1"/>
  </cols>
  <sheetData>
    <row r="1" spans="2:55" ht="23.25">
      <c r="B1" s="102"/>
      <c r="C1" s="1"/>
      <c r="D1" s="2"/>
      <c r="E1" s="241" t="s">
        <v>142</v>
      </c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  <c r="AO1" s="241"/>
      <c r="AP1" s="241"/>
      <c r="AQ1" s="241"/>
      <c r="AR1" s="241"/>
      <c r="AS1" s="241"/>
      <c r="AT1" s="241"/>
      <c r="AU1" s="241"/>
      <c r="AV1" s="241"/>
      <c r="AW1" s="241"/>
      <c r="AX1" s="241"/>
      <c r="AY1" s="241"/>
      <c r="AZ1" s="241"/>
      <c r="BA1" s="241"/>
      <c r="BB1" s="241"/>
      <c r="BC1" s="241"/>
    </row>
    <row r="2" spans="2:55" ht="16.5">
      <c r="B2" s="102"/>
      <c r="C2" s="1"/>
      <c r="D2" s="2"/>
      <c r="E2" s="245" t="s">
        <v>205</v>
      </c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</row>
    <row r="3" spans="2:55" ht="17.25" thickBot="1">
      <c r="B3" s="102"/>
      <c r="C3" s="1"/>
      <c r="D3" s="2"/>
      <c r="E3" s="242" t="s">
        <v>141</v>
      </c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</row>
    <row r="4" spans="1:55" ht="13.5" thickBot="1">
      <c r="A4" s="113"/>
      <c r="B4" s="110"/>
      <c r="C4" s="111"/>
      <c r="D4" s="112"/>
      <c r="E4" s="39"/>
      <c r="F4" s="114" t="s">
        <v>82</v>
      </c>
      <c r="G4" s="40"/>
      <c r="H4" s="115"/>
      <c r="I4" s="115"/>
      <c r="J4" s="115"/>
      <c r="K4" s="115"/>
      <c r="L4" s="115"/>
      <c r="M4" s="115"/>
      <c r="N4" s="115"/>
      <c r="O4" s="116"/>
      <c r="P4" s="115"/>
      <c r="Q4" s="115"/>
      <c r="R4" s="115"/>
      <c r="S4" s="116"/>
      <c r="T4" s="115"/>
      <c r="U4" s="116"/>
      <c r="V4" s="115"/>
      <c r="W4" s="115"/>
      <c r="X4" s="115"/>
      <c r="Y4" s="117"/>
      <c r="Z4" s="118"/>
      <c r="AA4" s="119"/>
      <c r="AB4" s="57"/>
      <c r="AC4" s="120" t="s">
        <v>1</v>
      </c>
      <c r="AD4" s="40"/>
      <c r="AE4" s="115"/>
      <c r="AF4" s="116"/>
      <c r="AG4" s="115"/>
      <c r="AH4" s="116"/>
      <c r="AI4" s="115"/>
      <c r="AJ4" s="119"/>
      <c r="AK4" s="116"/>
      <c r="AL4" s="120" t="s">
        <v>2</v>
      </c>
      <c r="AM4" s="40"/>
      <c r="AN4" s="115"/>
      <c r="AO4" s="116"/>
      <c r="AP4" s="115"/>
      <c r="AQ4" s="116"/>
      <c r="AR4" s="115"/>
      <c r="AS4" s="116"/>
      <c r="AT4" s="115"/>
      <c r="AU4" s="116"/>
      <c r="AV4" s="115"/>
      <c r="AW4" s="116"/>
      <c r="AX4" s="115"/>
      <c r="AY4" s="116"/>
      <c r="AZ4" s="117"/>
      <c r="BA4" s="119"/>
      <c r="BB4" s="121"/>
      <c r="BC4" s="112"/>
    </row>
    <row r="5" spans="1:55" ht="16.5" customHeight="1">
      <c r="A5" s="5"/>
      <c r="B5" s="6"/>
      <c r="C5" s="6"/>
      <c r="D5" s="3"/>
      <c r="E5" s="41"/>
      <c r="F5" s="9" t="s">
        <v>3</v>
      </c>
      <c r="G5" s="104" t="s">
        <v>4</v>
      </c>
      <c r="H5" s="105"/>
      <c r="I5" s="97"/>
      <c r="J5" s="9" t="s">
        <v>10</v>
      </c>
      <c r="K5" s="42" t="s">
        <v>90</v>
      </c>
      <c r="L5" s="8"/>
      <c r="M5" s="42" t="s">
        <v>80</v>
      </c>
      <c r="N5" s="8"/>
      <c r="O5" s="45"/>
      <c r="P5" s="9" t="s">
        <v>71</v>
      </c>
      <c r="Q5" s="70" t="s">
        <v>5</v>
      </c>
      <c r="R5" s="9"/>
      <c r="S5" s="43"/>
      <c r="T5" s="7" t="s">
        <v>6</v>
      </c>
      <c r="U5" s="42"/>
      <c r="V5" s="8"/>
      <c r="W5" s="43" t="s">
        <v>7</v>
      </c>
      <c r="X5" s="10"/>
      <c r="Y5" s="43" t="s">
        <v>8</v>
      </c>
      <c r="Z5" s="72"/>
      <c r="AA5" s="59"/>
      <c r="AB5" s="44"/>
      <c r="AC5" s="10" t="s">
        <v>9</v>
      </c>
      <c r="AD5" s="45"/>
      <c r="AE5" s="10" t="s">
        <v>10</v>
      </c>
      <c r="AF5" s="45"/>
      <c r="AG5" s="10" t="s">
        <v>11</v>
      </c>
      <c r="AH5" s="45"/>
      <c r="AI5" s="62" t="s">
        <v>12</v>
      </c>
      <c r="AJ5" s="59"/>
      <c r="AK5" s="44"/>
      <c r="AL5" s="11" t="s">
        <v>9</v>
      </c>
      <c r="AM5" s="45"/>
      <c r="AN5" s="11" t="s">
        <v>10</v>
      </c>
      <c r="AO5" s="45"/>
      <c r="AP5" s="11" t="s">
        <v>13</v>
      </c>
      <c r="AQ5" s="45"/>
      <c r="AR5" s="11" t="s">
        <v>14</v>
      </c>
      <c r="AS5" s="45"/>
      <c r="AT5" s="8" t="s">
        <v>15</v>
      </c>
      <c r="AU5" s="43"/>
      <c r="AV5" s="8" t="s">
        <v>16</v>
      </c>
      <c r="AW5" s="43"/>
      <c r="AX5" s="8" t="s">
        <v>17</v>
      </c>
      <c r="AY5" s="43"/>
      <c r="AZ5" s="64" t="s">
        <v>75</v>
      </c>
      <c r="BA5" s="59"/>
      <c r="BB5" s="12"/>
      <c r="BC5" s="5"/>
    </row>
    <row r="6" spans="1:55" ht="19.5" customHeight="1" thickBot="1">
      <c r="A6" s="3"/>
      <c r="B6" s="6"/>
      <c r="C6" s="6"/>
      <c r="D6" s="13"/>
      <c r="E6" s="76" t="s">
        <v>18</v>
      </c>
      <c r="F6" s="77"/>
      <c r="G6" s="98" t="s">
        <v>19</v>
      </c>
      <c r="H6" s="77"/>
      <c r="I6" s="243" t="s">
        <v>92</v>
      </c>
      <c r="J6" s="244"/>
      <c r="K6" s="81" t="s">
        <v>91</v>
      </c>
      <c r="L6" s="77"/>
      <c r="M6" s="81" t="s">
        <v>81</v>
      </c>
      <c r="N6" s="81"/>
      <c r="O6" s="100" t="s">
        <v>70</v>
      </c>
      <c r="P6" s="99"/>
      <c r="Q6" s="79" t="s">
        <v>20</v>
      </c>
      <c r="R6" s="80"/>
      <c r="S6" s="78" t="s">
        <v>21</v>
      </c>
      <c r="T6" s="81"/>
      <c r="U6" s="82"/>
      <c r="V6" s="77"/>
      <c r="W6" s="79" t="s">
        <v>22</v>
      </c>
      <c r="X6" s="77"/>
      <c r="Y6" s="75" t="s">
        <v>23</v>
      </c>
      <c r="Z6" s="73"/>
      <c r="AA6" s="60"/>
      <c r="AB6" s="47"/>
      <c r="AC6" s="16"/>
      <c r="AD6" s="46"/>
      <c r="AE6" s="16"/>
      <c r="AF6" s="46"/>
      <c r="AG6" s="16"/>
      <c r="AH6" s="46"/>
      <c r="AI6" s="15"/>
      <c r="AJ6" s="60"/>
      <c r="AK6" s="47"/>
      <c r="AL6" s="16"/>
      <c r="AM6" s="46"/>
      <c r="AN6" s="16"/>
      <c r="AO6" s="46" t="s">
        <v>78</v>
      </c>
      <c r="AP6" s="14"/>
      <c r="AQ6" s="46"/>
      <c r="AR6" s="14"/>
      <c r="AS6" s="46"/>
      <c r="AT6" s="14"/>
      <c r="AU6" s="46"/>
      <c r="AV6" s="15"/>
      <c r="AW6" s="101"/>
      <c r="AX6" s="15"/>
      <c r="AY6" s="46"/>
      <c r="AZ6" s="16"/>
      <c r="BA6" s="60"/>
      <c r="BB6" s="3"/>
      <c r="BC6" s="3"/>
    </row>
    <row r="7" spans="1:55" ht="204">
      <c r="A7" s="69" t="s">
        <v>24</v>
      </c>
      <c r="B7" s="53" t="s">
        <v>25</v>
      </c>
      <c r="C7" s="53" t="s">
        <v>26</v>
      </c>
      <c r="D7" s="31" t="s">
        <v>27</v>
      </c>
      <c r="E7" s="30" t="s">
        <v>28</v>
      </c>
      <c r="F7" s="17" t="s">
        <v>85</v>
      </c>
      <c r="G7" s="30" t="s">
        <v>28</v>
      </c>
      <c r="H7" s="18" t="s">
        <v>86</v>
      </c>
      <c r="I7" s="48" t="s">
        <v>67</v>
      </c>
      <c r="J7" s="19" t="s">
        <v>68</v>
      </c>
      <c r="K7" s="30" t="s">
        <v>28</v>
      </c>
      <c r="L7" s="20" t="s">
        <v>91</v>
      </c>
      <c r="M7" s="30" t="s">
        <v>28</v>
      </c>
      <c r="N7" s="20" t="s">
        <v>83</v>
      </c>
      <c r="O7" s="48" t="s">
        <v>69</v>
      </c>
      <c r="P7" s="19" t="s">
        <v>84</v>
      </c>
      <c r="Q7" s="48" t="s">
        <v>29</v>
      </c>
      <c r="R7" s="19" t="s">
        <v>87</v>
      </c>
      <c r="S7" s="30" t="s">
        <v>88</v>
      </c>
      <c r="T7" s="20" t="s">
        <v>30</v>
      </c>
      <c r="U7" s="30" t="s">
        <v>88</v>
      </c>
      <c r="V7" s="20" t="s">
        <v>31</v>
      </c>
      <c r="W7" s="30" t="s">
        <v>88</v>
      </c>
      <c r="X7" s="20" t="s">
        <v>32</v>
      </c>
      <c r="Y7" s="51" t="s">
        <v>33</v>
      </c>
      <c r="Z7" s="74" t="s">
        <v>157</v>
      </c>
      <c r="AA7" s="61" t="s">
        <v>34</v>
      </c>
      <c r="AB7" s="50" t="s">
        <v>33</v>
      </c>
      <c r="AC7" s="17" t="s">
        <v>35</v>
      </c>
      <c r="AD7" s="30" t="s">
        <v>36</v>
      </c>
      <c r="AE7" s="20" t="s">
        <v>37</v>
      </c>
      <c r="AF7" s="30" t="s">
        <v>38</v>
      </c>
      <c r="AG7" s="20" t="s">
        <v>39</v>
      </c>
      <c r="AH7" s="49" t="s">
        <v>33</v>
      </c>
      <c r="AI7" s="56" t="s">
        <v>40</v>
      </c>
      <c r="AJ7" s="63" t="s">
        <v>41</v>
      </c>
      <c r="AK7" s="49" t="s">
        <v>42</v>
      </c>
      <c r="AL7" s="20" t="s">
        <v>43</v>
      </c>
      <c r="AM7" s="49" t="s">
        <v>33</v>
      </c>
      <c r="AN7" s="20" t="s">
        <v>44</v>
      </c>
      <c r="AO7" s="51" t="s">
        <v>45</v>
      </c>
      <c r="AP7" s="20" t="s">
        <v>46</v>
      </c>
      <c r="AQ7" s="51" t="s">
        <v>47</v>
      </c>
      <c r="AR7" s="20" t="s">
        <v>48</v>
      </c>
      <c r="AS7" s="51" t="s">
        <v>74</v>
      </c>
      <c r="AT7" s="20" t="s">
        <v>73</v>
      </c>
      <c r="AU7" s="51" t="s">
        <v>49</v>
      </c>
      <c r="AV7" s="20" t="s">
        <v>50</v>
      </c>
      <c r="AW7" s="49" t="s">
        <v>33</v>
      </c>
      <c r="AX7" s="20" t="s">
        <v>51</v>
      </c>
      <c r="AY7" s="49" t="s">
        <v>77</v>
      </c>
      <c r="AZ7" s="65" t="s">
        <v>76</v>
      </c>
      <c r="BA7" s="63" t="s">
        <v>52</v>
      </c>
      <c r="BB7" s="67" t="s">
        <v>53</v>
      </c>
      <c r="BC7" s="52" t="s">
        <v>54</v>
      </c>
    </row>
    <row r="8" spans="1:55" ht="18.75" thickBot="1">
      <c r="A8" s="54"/>
      <c r="B8" s="21"/>
      <c r="C8" s="21"/>
      <c r="D8" s="83"/>
      <c r="E8" s="84"/>
      <c r="F8" s="85" t="s">
        <v>55</v>
      </c>
      <c r="G8" s="86"/>
      <c r="H8" s="85" t="s">
        <v>55</v>
      </c>
      <c r="I8" s="87"/>
      <c r="J8" s="88" t="s">
        <v>56</v>
      </c>
      <c r="K8" s="87"/>
      <c r="L8" s="107" t="s">
        <v>63</v>
      </c>
      <c r="M8" s="87"/>
      <c r="N8" s="89" t="s">
        <v>57</v>
      </c>
      <c r="O8" s="87"/>
      <c r="P8" s="88" t="s">
        <v>56</v>
      </c>
      <c r="Q8" s="87"/>
      <c r="R8" s="89" t="s">
        <v>57</v>
      </c>
      <c r="S8" s="87"/>
      <c r="T8" s="89" t="s">
        <v>59</v>
      </c>
      <c r="U8" s="87"/>
      <c r="V8" s="89" t="s">
        <v>57</v>
      </c>
      <c r="W8" s="87"/>
      <c r="X8" s="89" t="s">
        <v>58</v>
      </c>
      <c r="Y8" s="87"/>
      <c r="Z8" s="90" t="s">
        <v>60</v>
      </c>
      <c r="AA8" s="91"/>
      <c r="AB8" s="92"/>
      <c r="AC8" s="85" t="s">
        <v>61</v>
      </c>
      <c r="AD8" s="86"/>
      <c r="AE8" s="89" t="s">
        <v>62</v>
      </c>
      <c r="AF8" s="87"/>
      <c r="AG8" s="89" t="s">
        <v>57</v>
      </c>
      <c r="AH8" s="93"/>
      <c r="AI8" s="90" t="s">
        <v>61</v>
      </c>
      <c r="AJ8" s="91"/>
      <c r="AK8" s="92"/>
      <c r="AL8" s="85" t="s">
        <v>63</v>
      </c>
      <c r="AM8" s="86"/>
      <c r="AN8" s="89" t="s">
        <v>64</v>
      </c>
      <c r="AO8" s="87"/>
      <c r="AP8" s="89" t="s">
        <v>65</v>
      </c>
      <c r="AQ8" s="87"/>
      <c r="AR8" s="89" t="s">
        <v>57</v>
      </c>
      <c r="AS8" s="87"/>
      <c r="AT8" s="89" t="s">
        <v>66</v>
      </c>
      <c r="AU8" s="87"/>
      <c r="AV8" s="89" t="s">
        <v>65</v>
      </c>
      <c r="AW8" s="87"/>
      <c r="AX8" s="89" t="s">
        <v>72</v>
      </c>
      <c r="AY8" s="93"/>
      <c r="AZ8" s="90" t="s">
        <v>79</v>
      </c>
      <c r="BA8" s="91"/>
      <c r="BB8" s="94"/>
      <c r="BC8" s="95"/>
    </row>
    <row r="9" spans="1:55" ht="12.75">
      <c r="A9" s="261" t="s">
        <v>106</v>
      </c>
      <c r="B9" s="262"/>
      <c r="C9" s="262"/>
      <c r="D9" s="263"/>
      <c r="E9" s="127"/>
      <c r="F9" s="128"/>
      <c r="G9" s="129"/>
      <c r="H9" s="128"/>
      <c r="I9" s="130"/>
      <c r="J9" s="131"/>
      <c r="K9" s="129"/>
      <c r="L9" s="131"/>
      <c r="M9" s="129"/>
      <c r="N9" s="128"/>
      <c r="O9" s="129"/>
      <c r="P9" s="131"/>
      <c r="Q9" s="129"/>
      <c r="R9" s="128"/>
      <c r="S9" s="129"/>
      <c r="T9" s="128"/>
      <c r="U9" s="129"/>
      <c r="V9" s="128"/>
      <c r="W9" s="129"/>
      <c r="X9" s="132"/>
      <c r="Y9" s="129"/>
      <c r="Z9" s="128"/>
      <c r="AA9" s="133"/>
      <c r="AB9" s="127"/>
      <c r="AC9" s="128"/>
      <c r="AD9" s="129"/>
      <c r="AE9" s="128"/>
      <c r="AF9" s="129"/>
      <c r="AG9" s="128"/>
      <c r="AH9" s="129"/>
      <c r="AI9" s="135"/>
      <c r="AJ9" s="136"/>
      <c r="AK9" s="127"/>
      <c r="AL9" s="128"/>
      <c r="AM9" s="129"/>
      <c r="AN9" s="137"/>
      <c r="AO9" s="129"/>
      <c r="AP9" s="128"/>
      <c r="AQ9" s="129"/>
      <c r="AR9" s="128"/>
      <c r="AS9" s="129"/>
      <c r="AT9" s="128"/>
      <c r="AU9" s="129"/>
      <c r="AV9" s="128"/>
      <c r="AW9" s="129"/>
      <c r="AX9" s="128"/>
      <c r="AY9" s="129"/>
      <c r="AZ9" s="137"/>
      <c r="BA9" s="138"/>
      <c r="BB9" s="139"/>
      <c r="BC9" s="146"/>
    </row>
    <row r="10" spans="1:55" ht="12.75">
      <c r="A10" s="145">
        <v>1</v>
      </c>
      <c r="B10" s="141" t="s">
        <v>162</v>
      </c>
      <c r="C10" s="141" t="s">
        <v>163</v>
      </c>
      <c r="D10" s="126">
        <v>61</v>
      </c>
      <c r="E10" s="127">
        <v>22</v>
      </c>
      <c r="F10" s="128">
        <f>E10*6</f>
        <v>132</v>
      </c>
      <c r="G10" s="129"/>
      <c r="H10" s="128">
        <f>G10*6</f>
        <v>0</v>
      </c>
      <c r="I10" s="130">
        <v>4</v>
      </c>
      <c r="J10" s="131">
        <f>IF(I10&lt;=4,I10*3,12+(I10-4)*3*2/3)</f>
        <v>12</v>
      </c>
      <c r="K10" s="129"/>
      <c r="L10" s="131">
        <f>K10*3</f>
        <v>0</v>
      </c>
      <c r="M10" s="129"/>
      <c r="N10" s="128">
        <f>M10*3</f>
        <v>0</v>
      </c>
      <c r="O10" s="129"/>
      <c r="P10" s="131">
        <f>IF(O10&lt;=4,O10*3,12+(O10-4)*3*2/3)</f>
        <v>0</v>
      </c>
      <c r="Q10" s="129"/>
      <c r="R10" s="128">
        <f>Q10*3</f>
        <v>0</v>
      </c>
      <c r="S10" s="129">
        <v>2</v>
      </c>
      <c r="T10" s="128">
        <f>IF(S10&gt;10,20,S10*2)</f>
        <v>4</v>
      </c>
      <c r="U10" s="129"/>
      <c r="V10" s="128">
        <f>U10*3</f>
        <v>0</v>
      </c>
      <c r="W10" s="129"/>
      <c r="X10" s="132">
        <f>W10</f>
        <v>0</v>
      </c>
      <c r="Y10" s="129" t="s">
        <v>89</v>
      </c>
      <c r="Z10" s="128">
        <f>IF(Y10="si",10,0)</f>
        <v>10</v>
      </c>
      <c r="AA10" s="133">
        <f>F10+H10+J10+N10+P10+R10+T10+V10+X10+Z10+L10</f>
        <v>158</v>
      </c>
      <c r="AB10" s="127" t="s">
        <v>89</v>
      </c>
      <c r="AC10" s="128">
        <f>IF(AB10="si",6,0)</f>
        <v>6</v>
      </c>
      <c r="AD10" s="129"/>
      <c r="AE10" s="128">
        <f>AD10*4</f>
        <v>0</v>
      </c>
      <c r="AF10" s="129">
        <v>2</v>
      </c>
      <c r="AG10" s="128">
        <f>AF10*3</f>
        <v>6</v>
      </c>
      <c r="AH10" s="129"/>
      <c r="AI10" s="135">
        <f>IF(AH10="si",6,0)</f>
        <v>0</v>
      </c>
      <c r="AJ10" s="136">
        <f>AC10+AE10+AG10+AI10</f>
        <v>12</v>
      </c>
      <c r="AK10" s="127"/>
      <c r="AL10" s="128">
        <f>AK10*3</f>
        <v>0</v>
      </c>
      <c r="AM10" s="129" t="s">
        <v>89</v>
      </c>
      <c r="AN10" s="137">
        <f>IF(AM10="si",12,0)</f>
        <v>12</v>
      </c>
      <c r="AO10" s="129"/>
      <c r="AP10" s="128">
        <f>AO10*5</f>
        <v>0</v>
      </c>
      <c r="AQ10" s="129"/>
      <c r="AR10" s="128">
        <f>AQ10*3</f>
        <v>0</v>
      </c>
      <c r="AS10" s="129"/>
      <c r="AT10" s="128">
        <f>AS10</f>
        <v>0</v>
      </c>
      <c r="AU10" s="129"/>
      <c r="AV10" s="128">
        <f>AU10*5</f>
        <v>0</v>
      </c>
      <c r="AW10" s="129"/>
      <c r="AX10" s="128">
        <f>IF(AW10="si",5,0)</f>
        <v>0</v>
      </c>
      <c r="AY10" s="129">
        <v>1</v>
      </c>
      <c r="AZ10" s="137">
        <f>AY10*1</f>
        <v>1</v>
      </c>
      <c r="BA10" s="138">
        <f>AL10+AN10+AZ10+IF(AP10+AR10+AT10+AV10+AX10&gt;10,10,AP10+AR10+AT10+AV10+AX10)</f>
        <v>13</v>
      </c>
      <c r="BB10" s="139">
        <f>AA10+AJ10+BA10</f>
        <v>183</v>
      </c>
      <c r="BC10" s="146"/>
    </row>
    <row r="11" spans="1:55" ht="12.75">
      <c r="A11" s="147"/>
      <c r="B11" s="141"/>
      <c r="C11" s="141"/>
      <c r="D11" s="126"/>
      <c r="E11" s="127"/>
      <c r="F11" s="128"/>
      <c r="G11" s="129"/>
      <c r="H11" s="128"/>
      <c r="I11" s="130"/>
      <c r="J11" s="131"/>
      <c r="K11" s="129"/>
      <c r="L11" s="131"/>
      <c r="M11" s="129"/>
      <c r="N11" s="128"/>
      <c r="O11" s="129"/>
      <c r="P11" s="131"/>
      <c r="Q11" s="129"/>
      <c r="R11" s="128"/>
      <c r="S11" s="129"/>
      <c r="T11" s="128"/>
      <c r="U11" s="129"/>
      <c r="V11" s="128"/>
      <c r="W11" s="129"/>
      <c r="X11" s="132"/>
      <c r="Y11" s="129"/>
      <c r="Z11" s="128"/>
      <c r="AA11" s="133"/>
      <c r="AB11" s="127"/>
      <c r="AC11" s="128"/>
      <c r="AD11" s="129"/>
      <c r="AE11" s="128"/>
      <c r="AF11" s="129"/>
      <c r="AG11" s="128"/>
      <c r="AH11" s="129"/>
      <c r="AI11" s="135"/>
      <c r="AJ11" s="136"/>
      <c r="AK11" s="127"/>
      <c r="AL11" s="128"/>
      <c r="AM11" s="129"/>
      <c r="AN11" s="137"/>
      <c r="AO11" s="129"/>
      <c r="AP11" s="128"/>
      <c r="AQ11" s="129"/>
      <c r="AR11" s="128"/>
      <c r="AS11" s="129"/>
      <c r="AT11" s="128"/>
      <c r="AU11" s="129"/>
      <c r="AV11" s="128"/>
      <c r="AW11" s="129"/>
      <c r="AX11" s="128"/>
      <c r="AY11" s="129"/>
      <c r="AZ11" s="137"/>
      <c r="BA11" s="138"/>
      <c r="BB11" s="139"/>
      <c r="BC11" s="146"/>
    </row>
    <row r="12" spans="1:55" ht="12.75">
      <c r="A12" s="197"/>
      <c r="B12" s="198"/>
      <c r="C12" s="198"/>
      <c r="D12" s="199"/>
      <c r="E12" s="200"/>
      <c r="F12" s="201"/>
      <c r="G12" s="202"/>
      <c r="H12" s="201"/>
      <c r="I12" s="203"/>
      <c r="J12" s="204"/>
      <c r="K12" s="202"/>
      <c r="L12" s="204"/>
      <c r="M12" s="202"/>
      <c r="N12" s="201"/>
      <c r="O12" s="202"/>
      <c r="P12" s="204"/>
      <c r="Q12" s="202"/>
      <c r="R12" s="201"/>
      <c r="S12" s="202"/>
      <c r="T12" s="201"/>
      <c r="U12" s="202"/>
      <c r="V12" s="201"/>
      <c r="W12" s="202"/>
      <c r="X12" s="205"/>
      <c r="Y12" s="202"/>
      <c r="Z12" s="201"/>
      <c r="AA12" s="206"/>
      <c r="AB12" s="200"/>
      <c r="AC12" s="201"/>
      <c r="AD12" s="202"/>
      <c r="AE12" s="201"/>
      <c r="AF12" s="202"/>
      <c r="AG12" s="201"/>
      <c r="AH12" s="202"/>
      <c r="AI12" s="207"/>
      <c r="AJ12" s="208"/>
      <c r="AK12" s="200"/>
      <c r="AL12" s="201"/>
      <c r="AM12" s="202"/>
      <c r="AN12" s="209"/>
      <c r="AO12" s="202"/>
      <c r="AP12" s="201"/>
      <c r="AQ12" s="202"/>
      <c r="AR12" s="201"/>
      <c r="AS12" s="202"/>
      <c r="AT12" s="201"/>
      <c r="AU12" s="202"/>
      <c r="AV12" s="201"/>
      <c r="AW12" s="202"/>
      <c r="AX12" s="201"/>
      <c r="AY12" s="202"/>
      <c r="AZ12" s="209"/>
      <c r="BA12" s="216"/>
      <c r="BB12" s="196"/>
      <c r="BC12" s="210"/>
    </row>
    <row r="13" spans="1:55" ht="12.75">
      <c r="A13" s="147"/>
      <c r="B13" s="141"/>
      <c r="C13" s="141"/>
      <c r="D13" s="215"/>
      <c r="E13" s="214"/>
      <c r="F13" s="137"/>
      <c r="G13" s="129"/>
      <c r="H13" s="137"/>
      <c r="I13" s="129"/>
      <c r="J13" s="211"/>
      <c r="K13" s="129"/>
      <c r="L13" s="211"/>
      <c r="M13" s="129"/>
      <c r="N13" s="137"/>
      <c r="O13" s="129"/>
      <c r="P13" s="211"/>
      <c r="Q13" s="129"/>
      <c r="R13" s="137"/>
      <c r="S13" s="129"/>
      <c r="T13" s="137"/>
      <c r="U13" s="129"/>
      <c r="V13" s="137"/>
      <c r="W13" s="129"/>
      <c r="X13" s="137"/>
      <c r="Y13" s="129"/>
      <c r="Z13" s="137"/>
      <c r="AA13" s="212"/>
      <c r="AB13" s="129"/>
      <c r="AC13" s="137"/>
      <c r="AD13" s="129"/>
      <c r="AE13" s="137"/>
      <c r="AF13" s="129"/>
      <c r="AG13" s="137"/>
      <c r="AH13" s="129"/>
      <c r="AI13" s="137"/>
      <c r="AJ13" s="212"/>
      <c r="AK13" s="129"/>
      <c r="AL13" s="137"/>
      <c r="AM13" s="129"/>
      <c r="AN13" s="137"/>
      <c r="AO13" s="129"/>
      <c r="AP13" s="137"/>
      <c r="AQ13" s="129"/>
      <c r="AR13" s="137"/>
      <c r="AS13" s="129"/>
      <c r="AT13" s="137"/>
      <c r="AU13" s="129"/>
      <c r="AV13" s="137"/>
      <c r="AW13" s="129"/>
      <c r="AX13" s="137"/>
      <c r="AY13" s="129"/>
      <c r="AZ13" s="137"/>
      <c r="BA13" s="217"/>
      <c r="BB13" s="218"/>
      <c r="BC13" s="146"/>
    </row>
    <row r="18" spans="2:3" ht="12.75">
      <c r="B18" s="220"/>
      <c r="C18" s="220" t="s">
        <v>206</v>
      </c>
    </row>
  </sheetData>
  <sheetProtection/>
  <mergeCells count="5">
    <mergeCell ref="E1:BC1"/>
    <mergeCell ref="E2:BC2"/>
    <mergeCell ref="E3:BC3"/>
    <mergeCell ref="I6:J6"/>
    <mergeCell ref="A9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Direzione Did. Stat. Ischia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Dir.Scol. Franco De Stefano</dc:creator>
  <cp:keywords/>
  <dc:description/>
  <cp:lastModifiedBy>personale2</cp:lastModifiedBy>
  <cp:lastPrinted>2016-05-26T11:51:41Z</cp:lastPrinted>
  <dcterms:created xsi:type="dcterms:W3CDTF">2002-01-22T21:59:47Z</dcterms:created>
  <dcterms:modified xsi:type="dcterms:W3CDTF">2016-05-26T11:51:49Z</dcterms:modified>
  <cp:category/>
  <cp:version/>
  <cp:contentType/>
  <cp:contentStatus/>
</cp:coreProperties>
</file>